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ml.chartshape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320" windowHeight="9015" tabRatio="768"/>
  </bookViews>
  <sheets>
    <sheet name="List of Tables &amp; Charts" sheetId="40" r:id="rId1"/>
    <sheet name="Table 1" sheetId="16" r:id="rId2"/>
    <sheet name="Table 2" sheetId="17" r:id="rId3"/>
    <sheet name="Table 3" sheetId="14" r:id="rId4"/>
    <sheet name="Table 4" sheetId="15" r:id="rId5"/>
    <sheet name="Figure 1" sheetId="7" r:id="rId6"/>
    <sheet name="Figure 2 Incidence (Map)" sheetId="25" r:id="rId7"/>
    <sheet name="Figure 2 DATA (web only)" sheetId="28" r:id="rId8"/>
    <sheet name="Chart 1" sheetId="3" r:id="rId9"/>
    <sheet name="Chart 1 DATA (web only)" sheetId="26" r:id="rId10"/>
    <sheet name="Chart 2" sheetId="4" r:id="rId11"/>
    <sheet name="Chart 2 DATA (web only)" sheetId="27" r:id="rId12"/>
    <sheet name="Chart 3" sheetId="8" r:id="rId13"/>
    <sheet name="Chart3 DATA (web only)" sheetId="29" r:id="rId14"/>
    <sheet name="Chart 4" sheetId="5" r:id="rId15"/>
    <sheet name="Chart4 DATA (web only)" sheetId="30" r:id="rId16"/>
    <sheet name="Chart 5" sheetId="23" r:id="rId17"/>
    <sheet name="Chart5 DATA (Web only)" sheetId="31" r:id="rId18"/>
    <sheet name="Chart 6" sheetId="34" r:id="rId19"/>
    <sheet name="Chart6 DATA (Web only)" sheetId="32" r:id="rId20"/>
    <sheet name="Chart 7" sheetId="1" r:id="rId21"/>
    <sheet name="Chart 7 DATA (Web only)" sheetId="35" r:id="rId22"/>
    <sheet name="Chart 8" sheetId="10" r:id="rId23"/>
    <sheet name="Chart 8 DATA (Web Only)" sheetId="37" r:id="rId24"/>
    <sheet name="Chart 9" sheetId="38" r:id="rId25"/>
    <sheet name="Chart 9 DATA (Web Only)" sheetId="39" r:id="rId26"/>
  </sheets>
  <definedNames>
    <definedName name="_xlnm.Print_Area" localSheetId="8">'Chart 1'!$A$2:$K$26</definedName>
    <definedName name="_xlnm.Print_Area" localSheetId="10">'Chart 2'!$A$2:$K$32</definedName>
    <definedName name="_xlnm.Print_Area" localSheetId="12">'Chart 3'!$A$2:$K$31</definedName>
    <definedName name="_xlnm.Print_Area" localSheetId="14">'Chart 4'!$A$2:$N$28</definedName>
    <definedName name="_xlnm.Print_Area" localSheetId="20">'Chart 7'!$A$2:$L$32</definedName>
    <definedName name="_xlnm.Print_Area" localSheetId="22">'Chart 8'!$A$2:$M$22</definedName>
    <definedName name="_xlnm.Print_Area" localSheetId="5">'Figure 1'!$A$2:$T$48</definedName>
    <definedName name="_xlnm.Print_Area" localSheetId="1">'Table 1'!$A$2:$C$24</definedName>
    <definedName name="_xlnm.Print_Area" localSheetId="2">'Table 2'!$A$2:$C$21</definedName>
    <definedName name="_xlnm.Print_Area" localSheetId="3">'Table 3'!$A$2:$F$23</definedName>
  </definedNames>
  <calcPr calcId="125725"/>
</workbook>
</file>

<file path=xl/calcChain.xml><?xml version="1.0" encoding="utf-8"?>
<calcChain xmlns="http://schemas.openxmlformats.org/spreadsheetml/2006/main">
  <c r="E7" i="37"/>
  <c r="E8"/>
  <c r="E9"/>
  <c r="E10"/>
  <c r="E11"/>
  <c r="E12"/>
  <c r="E13"/>
  <c r="E14"/>
  <c r="E15"/>
  <c r="E16"/>
  <c r="E17"/>
  <c r="E18"/>
  <c r="E19"/>
  <c r="E6"/>
  <c r="C7"/>
  <c r="C8"/>
  <c r="C9"/>
  <c r="C10"/>
  <c r="C11"/>
  <c r="C12"/>
  <c r="C13"/>
  <c r="C14"/>
  <c r="C15"/>
  <c r="C16"/>
  <c r="C17"/>
  <c r="C18"/>
  <c r="C19"/>
  <c r="C6"/>
  <c r="M7" i="31"/>
  <c r="M8"/>
  <c r="M9"/>
  <c r="M10"/>
  <c r="M11"/>
  <c r="M12"/>
  <c r="M13"/>
  <c r="M14"/>
  <c r="M15"/>
  <c r="M16"/>
  <c r="M17"/>
  <c r="M18"/>
  <c r="M19"/>
  <c r="M6"/>
  <c r="K7"/>
  <c r="K8"/>
  <c r="K9"/>
  <c r="K10"/>
  <c r="K11"/>
  <c r="K12"/>
  <c r="K13"/>
  <c r="K14"/>
  <c r="K15"/>
  <c r="K16"/>
  <c r="K17"/>
  <c r="K18"/>
  <c r="K19"/>
  <c r="K6"/>
  <c r="I7"/>
  <c r="I8"/>
  <c r="I9"/>
  <c r="I10"/>
  <c r="I11"/>
  <c r="I12"/>
  <c r="I13"/>
  <c r="I14"/>
  <c r="I15"/>
  <c r="I16"/>
  <c r="I17"/>
  <c r="I18"/>
  <c r="I19"/>
  <c r="I6"/>
  <c r="G7"/>
  <c r="G8"/>
  <c r="G9"/>
  <c r="G10"/>
  <c r="G11"/>
  <c r="G12"/>
  <c r="G13"/>
  <c r="G14"/>
  <c r="G15"/>
  <c r="G16"/>
  <c r="G17"/>
  <c r="G18"/>
  <c r="G19"/>
  <c r="G6"/>
  <c r="E7"/>
  <c r="E8"/>
  <c r="E9"/>
  <c r="E10"/>
  <c r="E11"/>
  <c r="E12"/>
  <c r="E13"/>
  <c r="E14"/>
  <c r="E15"/>
  <c r="E16"/>
  <c r="E17"/>
  <c r="E18"/>
  <c r="E19"/>
  <c r="E6"/>
  <c r="C7"/>
  <c r="C8"/>
  <c r="C9"/>
  <c r="C10"/>
  <c r="C11"/>
  <c r="C12"/>
  <c r="C13"/>
  <c r="C14"/>
  <c r="C15"/>
  <c r="C16"/>
  <c r="C17"/>
  <c r="C18"/>
  <c r="C19"/>
  <c r="C6"/>
  <c r="M7" i="30"/>
  <c r="M8"/>
  <c r="M9"/>
  <c r="M10"/>
  <c r="M11"/>
  <c r="M12"/>
  <c r="M13"/>
  <c r="M14"/>
  <c r="M15"/>
  <c r="M16"/>
  <c r="M17"/>
  <c r="M18"/>
  <c r="M19"/>
  <c r="M6"/>
  <c r="N7" i="29"/>
  <c r="N8"/>
  <c r="N9"/>
  <c r="N10"/>
  <c r="N11"/>
  <c r="N12"/>
  <c r="N13"/>
  <c r="N14"/>
  <c r="N15"/>
  <c r="N16"/>
  <c r="N17"/>
  <c r="N18"/>
  <c r="N19"/>
  <c r="N20"/>
  <c r="N21"/>
  <c r="N22"/>
  <c r="N23"/>
  <c r="N24"/>
  <c r="N25"/>
  <c r="N26"/>
  <c r="N27"/>
  <c r="N28"/>
  <c r="N29"/>
  <c r="N30"/>
  <c r="N31"/>
  <c r="N32"/>
  <c r="N33"/>
  <c r="N34"/>
  <c r="N6"/>
  <c r="L7"/>
  <c r="L8"/>
  <c r="L9"/>
  <c r="L10"/>
  <c r="L11"/>
  <c r="L12"/>
  <c r="L13"/>
  <c r="L14"/>
  <c r="L15"/>
  <c r="L16"/>
  <c r="L17"/>
  <c r="L18"/>
  <c r="L19"/>
  <c r="L20"/>
  <c r="L21"/>
  <c r="L22"/>
  <c r="L23"/>
  <c r="L24"/>
  <c r="L25"/>
  <c r="L26"/>
  <c r="L27"/>
  <c r="L28"/>
  <c r="L29"/>
  <c r="L30"/>
  <c r="L31"/>
  <c r="L32"/>
  <c r="L33"/>
  <c r="L34"/>
  <c r="L6"/>
  <c r="J7"/>
  <c r="J8"/>
  <c r="J9"/>
  <c r="J10"/>
  <c r="J11"/>
  <c r="J12"/>
  <c r="J13"/>
  <c r="J14"/>
  <c r="J15"/>
  <c r="J16"/>
  <c r="J17"/>
  <c r="J18"/>
  <c r="J19"/>
  <c r="J20"/>
  <c r="J21"/>
  <c r="J22"/>
  <c r="J23"/>
  <c r="J24"/>
  <c r="J25"/>
  <c r="J26"/>
  <c r="J27"/>
  <c r="J28"/>
  <c r="J29"/>
  <c r="J30"/>
  <c r="J31"/>
  <c r="J32"/>
  <c r="J33"/>
  <c r="J34"/>
  <c r="J6"/>
  <c r="H7"/>
  <c r="H8"/>
  <c r="H9"/>
  <c r="H10"/>
  <c r="H11"/>
  <c r="H12"/>
  <c r="H13"/>
  <c r="H14"/>
  <c r="H15"/>
  <c r="H16"/>
  <c r="H17"/>
  <c r="H18"/>
  <c r="H19"/>
  <c r="H20"/>
  <c r="H21"/>
  <c r="H22"/>
  <c r="H23"/>
  <c r="H24"/>
  <c r="H25"/>
  <c r="H26"/>
  <c r="H27"/>
  <c r="H28"/>
  <c r="H29"/>
  <c r="H30"/>
  <c r="H31"/>
  <c r="H32"/>
  <c r="H33"/>
  <c r="H34"/>
  <c r="H6"/>
  <c r="F7"/>
  <c r="F8"/>
  <c r="F9"/>
  <c r="F10"/>
  <c r="F11"/>
  <c r="F12"/>
  <c r="F13"/>
  <c r="F14"/>
  <c r="F15"/>
  <c r="F16"/>
  <c r="F17"/>
  <c r="F18"/>
  <c r="F19"/>
  <c r="F20"/>
  <c r="F21"/>
  <c r="F22"/>
  <c r="F23"/>
  <c r="F24"/>
  <c r="F25"/>
  <c r="F26"/>
  <c r="F27"/>
  <c r="F28"/>
  <c r="F29"/>
  <c r="F30"/>
  <c r="F31"/>
  <c r="F32"/>
  <c r="F33"/>
  <c r="F34"/>
  <c r="F6"/>
  <c r="D7"/>
  <c r="D8"/>
  <c r="D9"/>
  <c r="D10"/>
  <c r="D11"/>
  <c r="D12"/>
  <c r="D13"/>
  <c r="D14"/>
  <c r="D15"/>
  <c r="D16"/>
  <c r="D17"/>
  <c r="D18"/>
  <c r="D19"/>
  <c r="D20"/>
  <c r="D21"/>
  <c r="D22"/>
  <c r="D23"/>
  <c r="D24"/>
  <c r="D25"/>
  <c r="D26"/>
  <c r="D27"/>
  <c r="D28"/>
  <c r="D29"/>
  <c r="D30"/>
  <c r="D31"/>
  <c r="D32"/>
  <c r="D33"/>
  <c r="D34"/>
  <c r="D6"/>
  <c r="L7" i="27"/>
  <c r="L8"/>
  <c r="L9"/>
  <c r="L10"/>
  <c r="L11"/>
  <c r="L12"/>
  <c r="L13"/>
  <c r="L14"/>
  <c r="L15"/>
  <c r="L16"/>
  <c r="L17"/>
  <c r="L18"/>
  <c r="L19"/>
  <c r="L20"/>
  <c r="L21"/>
  <c r="L22"/>
  <c r="L23"/>
  <c r="L24"/>
  <c r="L25"/>
  <c r="L26"/>
  <c r="L27"/>
  <c r="L28"/>
  <c r="L29"/>
  <c r="L30"/>
  <c r="L31"/>
  <c r="L32"/>
  <c r="L6"/>
  <c r="J7"/>
  <c r="J8"/>
  <c r="J9"/>
  <c r="J10"/>
  <c r="J11"/>
  <c r="J12"/>
  <c r="J13"/>
  <c r="J14"/>
  <c r="J15"/>
  <c r="J16"/>
  <c r="J17"/>
  <c r="J18"/>
  <c r="J19"/>
  <c r="J20"/>
  <c r="J21"/>
  <c r="J22"/>
  <c r="J23"/>
  <c r="J24"/>
  <c r="J25"/>
  <c r="J26"/>
  <c r="J27"/>
  <c r="J28"/>
  <c r="J29"/>
  <c r="J30"/>
  <c r="J31"/>
  <c r="J32"/>
  <c r="J6"/>
  <c r="H7"/>
  <c r="H8"/>
  <c r="H9"/>
  <c r="H10"/>
  <c r="H11"/>
  <c r="H12"/>
  <c r="H13"/>
  <c r="H14"/>
  <c r="H15"/>
  <c r="H16"/>
  <c r="H17"/>
  <c r="H18"/>
  <c r="H19"/>
  <c r="H20"/>
  <c r="H21"/>
  <c r="H22"/>
  <c r="H23"/>
  <c r="H24"/>
  <c r="H25"/>
  <c r="H26"/>
  <c r="H27"/>
  <c r="H28"/>
  <c r="H29"/>
  <c r="H30"/>
  <c r="H31"/>
  <c r="H32"/>
  <c r="H6"/>
  <c r="F7"/>
  <c r="F8"/>
  <c r="F9"/>
  <c r="F10"/>
  <c r="F11"/>
  <c r="F12"/>
  <c r="F13"/>
  <c r="F14"/>
  <c r="F15"/>
  <c r="F16"/>
  <c r="F17"/>
  <c r="F18"/>
  <c r="F19"/>
  <c r="F20"/>
  <c r="F21"/>
  <c r="F22"/>
  <c r="F23"/>
  <c r="F24"/>
  <c r="F25"/>
  <c r="F26"/>
  <c r="F27"/>
  <c r="F28"/>
  <c r="F29"/>
  <c r="F30"/>
  <c r="F31"/>
  <c r="F32"/>
  <c r="F6"/>
  <c r="D7"/>
  <c r="N7" s="1"/>
  <c r="D8"/>
  <c r="N8" s="1"/>
  <c r="D9"/>
  <c r="N9" s="1"/>
  <c r="D10"/>
  <c r="N10" s="1"/>
  <c r="D11"/>
  <c r="N11" s="1"/>
  <c r="D12"/>
  <c r="N12" s="1"/>
  <c r="D13"/>
  <c r="N13" s="1"/>
  <c r="D14"/>
  <c r="N14" s="1"/>
  <c r="D15"/>
  <c r="N15" s="1"/>
  <c r="D16"/>
  <c r="N16" s="1"/>
  <c r="D17"/>
  <c r="N17" s="1"/>
  <c r="D18"/>
  <c r="N18" s="1"/>
  <c r="D19"/>
  <c r="N19" s="1"/>
  <c r="D20"/>
  <c r="N20" s="1"/>
  <c r="D21"/>
  <c r="N21" s="1"/>
  <c r="D22"/>
  <c r="N22" s="1"/>
  <c r="D23"/>
  <c r="N23" s="1"/>
  <c r="D24"/>
  <c r="N24" s="1"/>
  <c r="D25"/>
  <c r="N25" s="1"/>
  <c r="D26"/>
  <c r="N26" s="1"/>
  <c r="D27"/>
  <c r="N27" s="1"/>
  <c r="D28"/>
  <c r="N28" s="1"/>
  <c r="D29"/>
  <c r="N29" s="1"/>
  <c r="D30"/>
  <c r="N30" s="1"/>
  <c r="D31"/>
  <c r="N31" s="1"/>
  <c r="D32"/>
  <c r="N32" s="1"/>
  <c r="D6"/>
  <c r="N6" s="1"/>
  <c r="Y7" i="26"/>
  <c r="Y8"/>
  <c r="Y9"/>
  <c r="Y10"/>
  <c r="Y6"/>
  <c r="W7"/>
  <c r="W8"/>
  <c r="W9"/>
  <c r="W10"/>
  <c r="W6"/>
  <c r="U7"/>
  <c r="U8"/>
  <c r="U9"/>
  <c r="U10"/>
  <c r="U6"/>
  <c r="S7"/>
  <c r="S8"/>
  <c r="S9"/>
  <c r="S10"/>
  <c r="S6"/>
  <c r="Q7"/>
  <c r="AA7" s="1"/>
  <c r="Q8"/>
  <c r="AA8" s="1"/>
  <c r="Q9"/>
  <c r="AA9" s="1"/>
  <c r="Q10"/>
  <c r="AA10" s="1"/>
  <c r="Q6"/>
  <c r="AA6" s="1"/>
  <c r="K7"/>
  <c r="K8"/>
  <c r="K9"/>
  <c r="K10"/>
  <c r="K6"/>
  <c r="I7"/>
  <c r="I8"/>
  <c r="I9"/>
  <c r="I10"/>
  <c r="I6"/>
  <c r="G7"/>
  <c r="G8"/>
  <c r="G9"/>
  <c r="G10"/>
  <c r="G6"/>
  <c r="E7"/>
  <c r="E8"/>
  <c r="E9"/>
  <c r="E10"/>
  <c r="E6"/>
  <c r="C7"/>
  <c r="M7" s="1"/>
  <c r="C8"/>
  <c r="M8" s="1"/>
  <c r="C9"/>
  <c r="M9" s="1"/>
  <c r="C10"/>
  <c r="M10" s="1"/>
  <c r="C6"/>
  <c r="M6" s="1"/>
  <c r="K7" i="30"/>
  <c r="K8"/>
  <c r="K9"/>
  <c r="K10"/>
  <c r="K11"/>
  <c r="K12"/>
  <c r="K13"/>
  <c r="K14"/>
  <c r="K15"/>
  <c r="K16"/>
  <c r="K17"/>
  <c r="K18"/>
  <c r="K19"/>
  <c r="K6"/>
  <c r="I7"/>
  <c r="I8"/>
  <c r="I9"/>
  <c r="I10"/>
  <c r="I11"/>
  <c r="I12"/>
  <c r="I13"/>
  <c r="I14"/>
  <c r="I15"/>
  <c r="I16"/>
  <c r="I17"/>
  <c r="I18"/>
  <c r="I19"/>
  <c r="I6"/>
  <c r="G7"/>
  <c r="G8"/>
  <c r="G9"/>
  <c r="G10"/>
  <c r="G11"/>
  <c r="G12"/>
  <c r="G13"/>
  <c r="G14"/>
  <c r="G15"/>
  <c r="G16"/>
  <c r="G17"/>
  <c r="G18"/>
  <c r="G19"/>
  <c r="G6"/>
  <c r="E7"/>
  <c r="E8"/>
  <c r="E9"/>
  <c r="E10"/>
  <c r="E11"/>
  <c r="E12"/>
  <c r="E13"/>
  <c r="E14"/>
  <c r="E15"/>
  <c r="E16"/>
  <c r="E17"/>
  <c r="E18"/>
  <c r="E19"/>
  <c r="E6"/>
  <c r="C7"/>
  <c r="C8"/>
  <c r="C9"/>
  <c r="C10"/>
  <c r="C11"/>
  <c r="C12"/>
  <c r="C13"/>
  <c r="C14"/>
  <c r="C15"/>
  <c r="C16"/>
  <c r="C17"/>
  <c r="C18"/>
  <c r="C19"/>
  <c r="C6"/>
  <c r="G7" i="28"/>
  <c r="G8"/>
  <c r="G9"/>
  <c r="G10"/>
  <c r="G11"/>
  <c r="G12"/>
  <c r="G13"/>
  <c r="G14"/>
  <c r="G15"/>
  <c r="G16"/>
  <c r="G17"/>
  <c r="G18"/>
  <c r="G19"/>
  <c r="G20"/>
  <c r="G6"/>
  <c r="AC7" i="35"/>
  <c r="AC8"/>
  <c r="AC9"/>
  <c r="AC10"/>
  <c r="AC11"/>
  <c r="AC12"/>
  <c r="AC13"/>
  <c r="AC14"/>
  <c r="AC15"/>
  <c r="AC16"/>
  <c r="AC17"/>
  <c r="AC18"/>
  <c r="AC19"/>
  <c r="AC20"/>
  <c r="AC21"/>
  <c r="AC22"/>
  <c r="AC23"/>
  <c r="AC24"/>
  <c r="AC25"/>
  <c r="AC6"/>
  <c r="Y7"/>
  <c r="Y8"/>
  <c r="Y9"/>
  <c r="Y10"/>
  <c r="Y11"/>
  <c r="Y12"/>
  <c r="Y13"/>
  <c r="Y14"/>
  <c r="Y15"/>
  <c r="Y16"/>
  <c r="Y17"/>
  <c r="Y18"/>
  <c r="Y19"/>
  <c r="Y20"/>
  <c r="Y21"/>
  <c r="Y22"/>
  <c r="Y23"/>
  <c r="Y24"/>
  <c r="Y25"/>
  <c r="Y6"/>
  <c r="X7"/>
  <c r="X8"/>
  <c r="X9"/>
  <c r="X10"/>
  <c r="X11"/>
  <c r="X12"/>
  <c r="X13"/>
  <c r="X14"/>
  <c r="X15"/>
  <c r="X16"/>
  <c r="X17"/>
  <c r="X18"/>
  <c r="X19"/>
  <c r="X20"/>
  <c r="X21"/>
  <c r="X22"/>
  <c r="X23"/>
  <c r="X24"/>
  <c r="X25"/>
  <c r="X6"/>
  <c r="W7"/>
  <c r="W8"/>
  <c r="W9"/>
  <c r="W10"/>
  <c r="W11"/>
  <c r="W12"/>
  <c r="W13"/>
  <c r="W14"/>
  <c r="W15"/>
  <c r="W16"/>
  <c r="W17"/>
  <c r="W18"/>
  <c r="W19"/>
  <c r="W20"/>
  <c r="W21"/>
  <c r="W22"/>
  <c r="W23"/>
  <c r="W24"/>
  <c r="W25"/>
  <c r="W6"/>
  <c r="V7"/>
  <c r="V8"/>
  <c r="V9"/>
  <c r="V10"/>
  <c r="V11"/>
  <c r="V12"/>
  <c r="V13"/>
  <c r="V14"/>
  <c r="V15"/>
  <c r="V16"/>
  <c r="V17"/>
  <c r="V18"/>
  <c r="V19"/>
  <c r="V20"/>
  <c r="V21"/>
  <c r="V22"/>
  <c r="V23"/>
  <c r="V24"/>
  <c r="V25"/>
  <c r="V6"/>
  <c r="U7"/>
  <c r="U8"/>
  <c r="U9"/>
  <c r="U10"/>
  <c r="U11"/>
  <c r="U12"/>
  <c r="U13"/>
  <c r="U14"/>
  <c r="U15"/>
  <c r="U16"/>
  <c r="U17"/>
  <c r="U18"/>
  <c r="U19"/>
  <c r="U20"/>
  <c r="U21"/>
  <c r="U22"/>
  <c r="U23"/>
  <c r="U24"/>
  <c r="U25"/>
  <c r="U6"/>
  <c r="T7"/>
  <c r="T8"/>
  <c r="T9"/>
  <c r="T10"/>
  <c r="T11"/>
  <c r="T12"/>
  <c r="T13"/>
  <c r="T14"/>
  <c r="T15"/>
  <c r="T16"/>
  <c r="T17"/>
  <c r="T18"/>
  <c r="T19"/>
  <c r="T20"/>
  <c r="T21"/>
  <c r="T22"/>
  <c r="T23"/>
  <c r="T24"/>
  <c r="T25"/>
  <c r="T6"/>
  <c r="D25"/>
  <c r="B25"/>
  <c r="AA25" s="1"/>
  <c r="R7"/>
  <c r="AB7" s="1"/>
  <c r="R8"/>
  <c r="AB8" s="1"/>
  <c r="R9"/>
  <c r="AB9" s="1"/>
  <c r="R10"/>
  <c r="AB10" s="1"/>
  <c r="R11"/>
  <c r="AB11" s="1"/>
  <c r="R12"/>
  <c r="AB12" s="1"/>
  <c r="R13"/>
  <c r="AB13" s="1"/>
  <c r="R14"/>
  <c r="AB14" s="1"/>
  <c r="R15"/>
  <c r="AB15" s="1"/>
  <c r="R16"/>
  <c r="AB16" s="1"/>
  <c r="R17"/>
  <c r="AB17" s="1"/>
  <c r="R18"/>
  <c r="AB18" s="1"/>
  <c r="R19"/>
  <c r="AB19" s="1"/>
  <c r="R20"/>
  <c r="AB20" s="1"/>
  <c r="R21"/>
  <c r="AB21" s="1"/>
  <c r="R22"/>
  <c r="AB22" s="1"/>
  <c r="R23"/>
  <c r="AB23" s="1"/>
  <c r="R24"/>
  <c r="AB24" s="1"/>
  <c r="R25"/>
  <c r="R6"/>
  <c r="AB6" s="1"/>
  <c r="K7"/>
  <c r="AA7" s="1"/>
  <c r="K8"/>
  <c r="AA8" s="1"/>
  <c r="K9"/>
  <c r="AA9" s="1"/>
  <c r="K10"/>
  <c r="AA10" s="1"/>
  <c r="K11"/>
  <c r="AA11" s="1"/>
  <c r="K12"/>
  <c r="AA12" s="1"/>
  <c r="K13"/>
  <c r="AA13" s="1"/>
  <c r="K14"/>
  <c r="AA14" s="1"/>
  <c r="K15"/>
  <c r="AA15" s="1"/>
  <c r="K16"/>
  <c r="AA16" s="1"/>
  <c r="K17"/>
  <c r="AA17" s="1"/>
  <c r="K18"/>
  <c r="AA18" s="1"/>
  <c r="K19"/>
  <c r="AA19" s="1"/>
  <c r="K20"/>
  <c r="AA20" s="1"/>
  <c r="K21"/>
  <c r="AA21" s="1"/>
  <c r="K22"/>
  <c r="AA22" s="1"/>
  <c r="K23"/>
  <c r="AA23" s="1"/>
  <c r="K24"/>
  <c r="AA24" s="1"/>
  <c r="K25"/>
  <c r="K6"/>
  <c r="AA6" s="1"/>
  <c r="C25"/>
  <c r="AB25" s="1"/>
  <c r="D19" i="30"/>
  <c r="F19"/>
  <c r="H19"/>
  <c r="J19"/>
  <c r="L19"/>
  <c r="B19"/>
  <c r="E34" i="29"/>
  <c r="G34"/>
  <c r="I34"/>
  <c r="K34"/>
  <c r="M34"/>
  <c r="C34"/>
  <c r="E33"/>
  <c r="G33"/>
  <c r="I33"/>
  <c r="K33"/>
  <c r="M33"/>
  <c r="C33"/>
  <c r="E34" i="27"/>
  <c r="F34" s="1"/>
  <c r="G34"/>
  <c r="H34" s="1"/>
  <c r="I34"/>
  <c r="J34" s="1"/>
  <c r="K34"/>
  <c r="L34" s="1"/>
  <c r="M34"/>
  <c r="I33"/>
  <c r="J33" s="1"/>
  <c r="K33"/>
  <c r="L33" s="1"/>
  <c r="M33"/>
  <c r="G33"/>
  <c r="H33" s="1"/>
  <c r="E33"/>
  <c r="F33" s="1"/>
  <c r="C34"/>
  <c r="D34" s="1"/>
  <c r="N34" s="1"/>
  <c r="C33"/>
  <c r="D33" s="1"/>
  <c r="N33" s="1"/>
  <c r="J20" i="28"/>
  <c r="K20"/>
  <c r="L20"/>
  <c r="M20"/>
  <c r="I20"/>
  <c r="N20" s="1"/>
  <c r="N7"/>
  <c r="N9"/>
  <c r="N12"/>
  <c r="N13"/>
  <c r="N14"/>
  <c r="N11"/>
  <c r="N16"/>
  <c r="N15"/>
  <c r="N18"/>
  <c r="N10"/>
  <c r="N19"/>
  <c r="N8"/>
  <c r="N17"/>
  <c r="N6"/>
  <c r="P20"/>
  <c r="P17"/>
  <c r="P8"/>
  <c r="P19"/>
  <c r="P10"/>
  <c r="P18"/>
  <c r="P15"/>
  <c r="P16"/>
  <c r="P11"/>
  <c r="P14"/>
  <c r="P13"/>
  <c r="P12"/>
  <c r="P9"/>
  <c r="P7"/>
  <c r="P6"/>
</calcChain>
</file>

<file path=xl/sharedStrings.xml><?xml version="1.0" encoding="utf-8"?>
<sst xmlns="http://schemas.openxmlformats.org/spreadsheetml/2006/main" count="708" uniqueCount="290">
  <si>
    <t>Gender</t>
  </si>
  <si>
    <t>Male</t>
  </si>
  <si>
    <t>Female</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</si>
  <si>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</si>
  <si>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</si>
  <si>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</si>
  <si>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</si>
  <si>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</si>
  <si>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</si>
  <si>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</si>
  <si>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</si>
  <si>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</si>
  <si>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</si>
  <si>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</si>
  <si>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</si>
  <si>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</si>
  <si>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</si>
  <si>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</si>
  <si>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</si>
  <si>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</si>
  <si>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</si>
  <si>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</si>
  <si>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Age group at MS Diagnosis</t>
  </si>
  <si>
    <t>2010</t>
  </si>
  <si>
    <t xml:space="preserve">Average annual age specific Incidence </t>
  </si>
  <si>
    <t>Persons</t>
  </si>
  <si>
    <t>Missing</t>
  </si>
  <si>
    <t>Total</t>
  </si>
  <si>
    <t>2011</t>
  </si>
  <si>
    <t>2012</t>
  </si>
  <si>
    <t>2013</t>
  </si>
  <si>
    <t>2014</t>
  </si>
  <si>
    <t>NHS A&amp;A</t>
  </si>
  <si>
    <t>NHS Borders</t>
  </si>
  <si>
    <t>NHS Highland</t>
  </si>
  <si>
    <t>NHS Fife</t>
  </si>
  <si>
    <t>NHS GG&amp;C</t>
  </si>
  <si>
    <t>NHS Lanarkshire</t>
  </si>
  <si>
    <t>NHS Grampian</t>
  </si>
  <si>
    <t>NHS Orkney</t>
  </si>
  <si>
    <t>NHS Lothian</t>
  </si>
  <si>
    <t>NHS Tayside</t>
  </si>
  <si>
    <t>NHS Forth Valley</t>
  </si>
  <si>
    <t>NHS Western Isles</t>
  </si>
  <si>
    <t>NHS D&amp;G</t>
  </si>
  <si>
    <t>NHS Shetland</t>
  </si>
  <si>
    <t>Scotland</t>
  </si>
  <si>
    <t>Weeks from MS Diagnosis Date to MS Nurse 1st Contact</t>
  </si>
  <si>
    <t>Weeks from MS Nurse Date of Referral Received to 1st Contact</t>
  </si>
  <si>
    <t>&lt; 2 weeks</t>
  </si>
  <si>
    <t>4-6 weeks</t>
  </si>
  <si>
    <t>2-4 weeks</t>
  </si>
  <si>
    <t>Health Board</t>
  </si>
  <si>
    <t>Referral sent to MS Nurse</t>
  </si>
  <si>
    <t>Number of MS patients recorded by Health Board of residency at time of diagnosis</t>
  </si>
  <si>
    <t>Count</t>
  </si>
  <si>
    <t>Row N %</t>
  </si>
  <si>
    <t>1934-38 (n =7)</t>
  </si>
  <si>
    <t>1944-48 (n =60)</t>
  </si>
  <si>
    <t>1954-58 (n =161)</t>
  </si>
  <si>
    <t>1969-73 (n = 330)</t>
  </si>
  <si>
    <t>1994-98 (n = 17)</t>
  </si>
  <si>
    <t>NHS Dumfries &amp; Galloway</t>
  </si>
  <si>
    <t>NHS Western Isles*</t>
  </si>
  <si>
    <t>Raigmore Hospital, Inverness</t>
  </si>
  <si>
    <t>Aberdeen Royal Infirmary</t>
  </si>
  <si>
    <t>Dumfries &amp; Galloway Royal Infirmary</t>
  </si>
  <si>
    <t>Year of Diagnosis</t>
  </si>
  <si>
    <t xml:space="preserve">Lead Consultant </t>
  </si>
  <si>
    <t>Paul Mattison</t>
  </si>
  <si>
    <t>David Simpson</t>
  </si>
  <si>
    <t>Ondrej Dolezal</t>
  </si>
  <si>
    <t>Lance Sloan</t>
  </si>
  <si>
    <t>Uwe Spelmeyer</t>
  </si>
  <si>
    <t>Christian Neumann</t>
  </si>
  <si>
    <t>James Overell</t>
  </si>
  <si>
    <t>Royal Infirmary of Edinburgh</t>
  </si>
  <si>
    <t>Stornoway Health Centre</t>
  </si>
  <si>
    <t>Stewart Webb</t>
  </si>
  <si>
    <t>Margaret- Ann MacLeod</t>
  </si>
  <si>
    <t>Chavier Artal</t>
  </si>
  <si>
    <t>Belinda Weller (Chair)</t>
  </si>
  <si>
    <t>James Unsworth</t>
  </si>
  <si>
    <t>Jonathan O'Riordan</t>
  </si>
  <si>
    <t xml:space="preserve">Royal Infirmary of Edinburgh </t>
  </si>
  <si>
    <t>Greenhill's Health Centre, East Kilbride</t>
  </si>
  <si>
    <t>Taynuilt Medical Practice, Connel</t>
  </si>
  <si>
    <t xml:space="preserve">Register Co-ordinator </t>
  </si>
  <si>
    <t>Lorna Rogerson</t>
  </si>
  <si>
    <t>Elizabeth Clark</t>
  </si>
  <si>
    <t>Debbie McCallion</t>
  </si>
  <si>
    <t>Madeleine Steele</t>
  </si>
  <si>
    <t xml:space="preserve">Mairi Maguire </t>
  </si>
  <si>
    <t>Lynn Cherry</t>
  </si>
  <si>
    <t xml:space="preserve">Anne Stewart </t>
  </si>
  <si>
    <t>Cheryl Howe</t>
  </si>
  <si>
    <t>Mhairi Coutts</t>
  </si>
  <si>
    <t>Matthew Justin</t>
  </si>
  <si>
    <t>Moira Flett</t>
  </si>
  <si>
    <t>Elizabeth Clarke</t>
  </si>
  <si>
    <t>Pamela Walker</t>
  </si>
  <si>
    <t>Rachel Morrison</t>
  </si>
  <si>
    <r>
      <rPr>
        <b/>
        <sz val="11"/>
        <color theme="1"/>
        <rFont val="Arial"/>
        <family val="2"/>
      </rPr>
      <t>Table 2</t>
    </r>
    <r>
      <rPr>
        <sz val="11"/>
        <color theme="1"/>
        <rFont val="Arial"/>
        <family val="2"/>
      </rPr>
      <t>: List of Register Co-ordinators for each hospital/ unit.</t>
    </r>
  </si>
  <si>
    <t>Hospital/ Unit</t>
  </si>
  <si>
    <t>Ninewells Hospital, Dundee &amp; Perth Royal Infirmary</t>
  </si>
  <si>
    <t xml:space="preserve">NHS Greater Glasgow &amp; Clyde </t>
  </si>
  <si>
    <t>-</t>
  </si>
  <si>
    <r>
      <rPr>
        <b/>
        <sz val="11"/>
        <color theme="1"/>
        <rFont val="Arial"/>
        <family val="2"/>
      </rPr>
      <t>Table 1</t>
    </r>
    <r>
      <rPr>
        <sz val="11"/>
        <color theme="1"/>
        <rFont val="Arial"/>
        <family val="2"/>
      </rPr>
      <t>: List of clinical leads for each hospital/ unit.</t>
    </r>
  </si>
  <si>
    <t>Jacqui Downs</t>
  </si>
  <si>
    <t>Nicola Macleod</t>
  </si>
  <si>
    <t>Douglas Grant Rehabilitation Centre, Irvine</t>
  </si>
  <si>
    <t>Borders General Hospital, Melrose</t>
  </si>
  <si>
    <t>Cameron Hospital, Windygates</t>
  </si>
  <si>
    <t>Forth Valley Royal Hospital, Larbert</t>
  </si>
  <si>
    <t>Balfour Hospital, Kirkwall</t>
  </si>
  <si>
    <t>Gilbert Bain Hospital, Lerwick</t>
  </si>
  <si>
    <t>Ninewells Hospital, Dundee</t>
  </si>
  <si>
    <t>Victoria Hospital, Kirkcaldy</t>
  </si>
  <si>
    <t>NHS Ayrshire &amp; Arran</t>
  </si>
  <si>
    <t>Number of MS Incidence forms received from hospitals in each Health Board</t>
  </si>
  <si>
    <r>
      <t xml:space="preserve">Male = </t>
    </r>
    <r>
      <rPr>
        <b/>
        <sz val="11"/>
        <color theme="0"/>
        <rFont val="Calibri"/>
        <family val="2"/>
        <scheme val="minor"/>
      </rPr>
      <t>42</t>
    </r>
    <r>
      <rPr>
        <sz val="11"/>
        <color theme="0"/>
        <rFont val="Calibri"/>
        <family val="2"/>
        <scheme val="minor"/>
      </rPr>
      <t xml:space="preserve"> yrs</t>
    </r>
  </si>
  <si>
    <r>
      <t>Female =</t>
    </r>
    <r>
      <rPr>
        <b/>
        <sz val="10"/>
        <color theme="0"/>
        <rFont val="Arial"/>
        <family val="2"/>
      </rPr>
      <t xml:space="preserve"> 41</t>
    </r>
    <r>
      <rPr>
        <sz val="10"/>
        <color theme="0"/>
        <rFont val="Arial"/>
        <family val="2"/>
      </rPr>
      <t xml:space="preserve"> yrs</t>
    </r>
  </si>
  <si>
    <r>
      <t xml:space="preserve">Persons = </t>
    </r>
    <r>
      <rPr>
        <b/>
        <sz val="10"/>
        <color theme="0"/>
        <rFont val="Arial"/>
        <family val="2"/>
      </rPr>
      <t>41</t>
    </r>
    <r>
      <rPr>
        <sz val="10"/>
        <color theme="0"/>
        <rFont val="Arial"/>
        <family val="2"/>
      </rPr>
      <t xml:space="preserve"> yrs</t>
    </r>
  </si>
  <si>
    <r>
      <rPr>
        <b/>
        <sz val="11"/>
        <color theme="1"/>
        <rFont val="Arial"/>
        <family val="2"/>
      </rPr>
      <t>Table 4</t>
    </r>
    <r>
      <rPr>
        <sz val="11"/>
        <color theme="1"/>
        <rFont val="Arial"/>
        <family val="2"/>
      </rPr>
      <t xml:space="preserve">: Number of people with a new diagnosis of MS in Scotland, </t>
    </r>
    <r>
      <rPr>
        <b/>
        <sz val="11"/>
        <color theme="1"/>
        <rFont val="Arial"/>
        <family val="2"/>
      </rPr>
      <t>2010-2014 data</t>
    </r>
    <r>
      <rPr>
        <sz val="11"/>
        <color theme="1"/>
        <rFont val="Arial"/>
        <family val="2"/>
      </rPr>
      <t>, reported by hospital/ unit from which the Scottish MS Register receives forms (web only).</t>
    </r>
  </si>
  <si>
    <r>
      <rPr>
        <b/>
        <sz val="11"/>
        <color theme="1"/>
        <rFont val="Arial"/>
        <family val="2"/>
      </rPr>
      <t>Figure 1</t>
    </r>
    <r>
      <rPr>
        <sz val="11"/>
        <color theme="1"/>
        <rFont val="Arial"/>
        <family val="2"/>
      </rPr>
      <t xml:space="preserve">: Number of patients newly diagnosed with MS in </t>
    </r>
    <r>
      <rPr>
        <b/>
        <sz val="11"/>
        <color theme="1"/>
        <rFont val="Arial"/>
        <family val="2"/>
      </rPr>
      <t>2014</t>
    </r>
    <r>
      <rPr>
        <sz val="11"/>
        <color theme="1"/>
        <rFont val="Arial"/>
        <family val="2"/>
      </rPr>
      <t xml:space="preserve"> (Health Board where diagnosis received Vs Health Board of residency at time of diagnosis).</t>
    </r>
  </si>
  <si>
    <r>
      <t xml:space="preserve">Chart 7:  </t>
    </r>
    <r>
      <rPr>
        <sz val="11"/>
        <color theme="1"/>
        <rFont val="Arial"/>
        <family val="2"/>
      </rPr>
      <t xml:space="preserve">Average annual age specific incidence of people newly diagnosed with MS in Scotland per 100,000 population, </t>
    </r>
    <r>
      <rPr>
        <b/>
        <sz val="11"/>
        <color theme="1"/>
        <rFont val="Arial"/>
        <family val="2"/>
      </rPr>
      <t>2010-2014 data</t>
    </r>
    <r>
      <rPr>
        <sz val="11"/>
        <color theme="1"/>
        <rFont val="Arial"/>
        <family val="2"/>
      </rPr>
      <t xml:space="preserve"> (by gender).</t>
    </r>
  </si>
  <si>
    <r>
      <rPr>
        <b/>
        <sz val="11"/>
        <color theme="1"/>
        <rFont val="Arial"/>
        <family val="2"/>
      </rPr>
      <t>Table 3</t>
    </r>
    <r>
      <rPr>
        <sz val="11"/>
        <color theme="1"/>
        <rFont val="Arial"/>
        <family val="2"/>
      </rPr>
      <t xml:space="preserve">: Number of people newly diagnosed with MS in Scotland, </t>
    </r>
    <r>
      <rPr>
        <b/>
        <sz val="11"/>
        <color theme="1"/>
        <rFont val="Arial"/>
        <family val="2"/>
      </rPr>
      <t>2010-2014 data</t>
    </r>
    <r>
      <rPr>
        <sz val="11"/>
        <color theme="1"/>
        <rFont val="Arial"/>
        <family val="2"/>
      </rPr>
      <t xml:space="preserve"> (by Health Board).</t>
    </r>
  </si>
  <si>
    <t>NHS Greater Glasgow &amp;Clyde</t>
  </si>
  <si>
    <t>*66</t>
  </si>
  <si>
    <t>Forth Valley</t>
  </si>
  <si>
    <t>*67</t>
  </si>
  <si>
    <t>Average Incidence</t>
  </si>
  <si>
    <t>Mid Year Population Estimates</t>
  </si>
  <si>
    <t>Mean Population estimate (2010 - 2014)</t>
  </si>
  <si>
    <t>Average annual Incidence per 100,000 population (2010 - 2014)</t>
  </si>
  <si>
    <t>Year of Confirmed Diagnosis</t>
  </si>
  <si>
    <t>6+ weeks</t>
  </si>
  <si>
    <t>Weeks from confirmed diagnosis to 1st contact with MS Nurse</t>
  </si>
  <si>
    <t>&lt;2 weeks</t>
  </si>
  <si>
    <t>Year of confirmed diagnosis</t>
  </si>
  <si>
    <t>Weeks from receipt of referral to 1st contact</t>
  </si>
  <si>
    <t>Weeks from receipt of referral to 1st contact with MS Nurse</t>
  </si>
  <si>
    <t>NHS Greater Glasgow &amp; Clyde</t>
  </si>
  <si>
    <t>Year Of Diagnosis</t>
  </si>
  <si>
    <t>Year of  diagnosis</t>
  </si>
  <si>
    <t>Weeks from confirmed diagnosis to 1st contact</t>
  </si>
  <si>
    <t>Year of diagnosis</t>
  </si>
  <si>
    <t>Median</t>
  </si>
  <si>
    <t>Days from Diagnosis to Referral</t>
  </si>
  <si>
    <t>Days from referral sent to receipt of referral</t>
  </si>
  <si>
    <t>Days from receipt of referral to 1st contact</t>
  </si>
  <si>
    <t>MS Diagnosis</t>
  </si>
  <si>
    <t>Referral Received</t>
  </si>
  <si>
    <t>1st Contact</t>
  </si>
  <si>
    <t>Age Group</t>
  </si>
  <si>
    <t>Male population (2010 - 2014)</t>
  </si>
  <si>
    <t>Female population (2010-2014)</t>
  </si>
  <si>
    <t>Mean population estimate (2010-14)</t>
  </si>
  <si>
    <t>Males</t>
  </si>
  <si>
    <t>Females</t>
  </si>
  <si>
    <t>Average annual Incidence (2010-2014)</t>
  </si>
  <si>
    <t>Average annual age specific incidence (per 100,000)</t>
  </si>
  <si>
    <t>1934-38</t>
  </si>
  <si>
    <t>1939-43</t>
  </si>
  <si>
    <t>1944-48</t>
  </si>
  <si>
    <t>1949-53</t>
  </si>
  <si>
    <t>1954-58</t>
  </si>
  <si>
    <t>1959-63</t>
  </si>
  <si>
    <t>1964-68</t>
  </si>
  <si>
    <t>1969-73</t>
  </si>
  <si>
    <t>1974-78</t>
  </si>
  <si>
    <t>1979-83</t>
  </si>
  <si>
    <t>1984-88</t>
  </si>
  <si>
    <t>1989-93</t>
  </si>
  <si>
    <t>1994-98</t>
  </si>
  <si>
    <t>1939-43 (n =23)</t>
  </si>
  <si>
    <t>1949-53 (n =80)</t>
  </si>
  <si>
    <t>1959-63 (n =256)</t>
  </si>
  <si>
    <t>1964-68 (n = 309)</t>
  </si>
  <si>
    <t>1974-78 (n = 294)</t>
  </si>
  <si>
    <t>1979-83 (n = 303)</t>
  </si>
  <si>
    <t>1984-88 (n = 210)</t>
  </si>
  <si>
    <t>1989-93 (n = 115)</t>
  </si>
  <si>
    <t>DOB (year periods)</t>
  </si>
  <si>
    <t>DOB (5 year periods)</t>
  </si>
  <si>
    <t>Age Band</t>
  </si>
  <si>
    <t>Prevalence Female</t>
  </si>
  <si>
    <t>Prevalence Male</t>
  </si>
  <si>
    <t>&lt;=20</t>
  </si>
  <si>
    <t>21-30</t>
  </si>
  <si>
    <t>31- 40</t>
  </si>
  <si>
    <t>41-50</t>
  </si>
  <si>
    <t>51-60</t>
  </si>
  <si>
    <t>61-70</t>
  </si>
  <si>
    <t>&gt;=71</t>
  </si>
  <si>
    <t>Institute of Neurological Science, Queen Elizabeth University Hospital</t>
  </si>
  <si>
    <r>
      <t>Saif Razvi</t>
    </r>
    <r>
      <rPr>
        <vertAlign val="superscript"/>
        <sz val="10"/>
        <color theme="1"/>
        <rFont val="Arial"/>
        <family val="2"/>
      </rPr>
      <t>2</t>
    </r>
  </si>
  <si>
    <t>Notes:</t>
  </si>
  <si>
    <r>
      <rPr>
        <b/>
        <sz val="11"/>
        <color theme="1"/>
        <rFont val="Arial"/>
        <family val="2"/>
      </rPr>
      <t>Chart 8</t>
    </r>
    <r>
      <rPr>
        <sz val="11"/>
        <color theme="1"/>
        <rFont val="Arial"/>
        <family val="2"/>
      </rPr>
      <t>: Percentage of people newly diagnosed with MS in Scotland,</t>
    </r>
    <r>
      <rPr>
        <b/>
        <sz val="11"/>
        <color theme="1"/>
        <rFont val="Arial"/>
        <family val="2"/>
      </rPr>
      <t xml:space="preserve"> 2010 - 2014 data</t>
    </r>
    <r>
      <rPr>
        <sz val="11"/>
        <color theme="1"/>
        <rFont val="Arial"/>
        <family val="2"/>
      </rPr>
      <t xml:space="preserve"> (by gender and year of birth).</t>
    </r>
  </si>
  <si>
    <r>
      <t>Chart 9:</t>
    </r>
    <r>
      <rPr>
        <sz val="12"/>
        <rFont val="Arial"/>
        <family val="2"/>
      </rPr>
      <t xml:space="preserve"> Prevalence by age and sex band in NHS Ayrshire &amp; Arran,</t>
    </r>
    <r>
      <rPr>
        <b/>
        <sz val="12"/>
        <rFont val="Arial"/>
        <family val="2"/>
      </rPr>
      <t xml:space="preserve"> 2008 data</t>
    </r>
    <r>
      <rPr>
        <sz val="12"/>
        <rFont val="Arial"/>
        <family val="2"/>
      </rPr>
      <t>.</t>
    </r>
  </si>
  <si>
    <t>Note:</t>
  </si>
  <si>
    <t>Institute of Neurological Science,Queen Elizabeth University Hospital</t>
  </si>
  <si>
    <t>Persons (2010-2014, both genders)</t>
  </si>
  <si>
    <r>
      <rPr>
        <b/>
        <sz val="11"/>
        <color theme="1"/>
        <rFont val="Arial"/>
        <family val="2"/>
      </rPr>
      <t>Table 13</t>
    </r>
    <r>
      <rPr>
        <sz val="11"/>
        <color theme="1"/>
        <rFont val="Arial"/>
        <family val="2"/>
      </rPr>
      <t xml:space="preserve">: Percentage of people newly diagnosed with MS in Scotland, </t>
    </r>
    <r>
      <rPr>
        <b/>
        <sz val="11"/>
        <color theme="1"/>
        <rFont val="Arial"/>
        <family val="2"/>
      </rPr>
      <t>2010 - 2014 data</t>
    </r>
    <r>
      <rPr>
        <sz val="11"/>
        <color theme="1"/>
        <rFont val="Arial"/>
        <family val="2"/>
      </rPr>
      <t xml:space="preserve"> (by gender and year of birth).</t>
    </r>
  </si>
  <si>
    <r>
      <rPr>
        <b/>
        <sz val="11"/>
        <color theme="1"/>
        <rFont val="Arial"/>
        <family val="2"/>
      </rPr>
      <t>Chart 1</t>
    </r>
    <r>
      <rPr>
        <sz val="11"/>
        <color theme="1"/>
        <rFont val="Arial"/>
        <family val="2"/>
      </rPr>
      <t xml:space="preserve">: Percentage of people with a new diagnosis of MS contacted by a MS nurse within two weeks of confirmed diagnosis Vs percentage contacted within two weeks from receipt of referral, </t>
    </r>
    <r>
      <rPr>
        <b/>
        <sz val="11"/>
        <color theme="1"/>
        <rFont val="Arial"/>
        <family val="2"/>
      </rPr>
      <t>2010-2014 data</t>
    </r>
    <r>
      <rPr>
        <sz val="11"/>
        <color theme="1"/>
        <rFont val="Arial"/>
        <family val="2"/>
      </rPr>
      <t>.</t>
    </r>
  </si>
  <si>
    <r>
      <rPr>
        <b/>
        <sz val="11"/>
        <color theme="1"/>
        <rFont val="Arial"/>
        <family val="2"/>
      </rPr>
      <t>Chart 2</t>
    </r>
    <r>
      <rPr>
        <sz val="11"/>
        <color theme="1"/>
        <rFont val="Arial"/>
        <family val="2"/>
      </rPr>
      <t xml:space="preserve">: Percentage of people with a new diagnosis of MS contacted by a MS nurse within two weeks of confirmed diagnosis, </t>
    </r>
    <r>
      <rPr>
        <b/>
        <sz val="11"/>
        <color theme="1"/>
        <rFont val="Arial"/>
        <family val="2"/>
      </rPr>
      <t>2013 and 2014 data</t>
    </r>
    <r>
      <rPr>
        <sz val="11"/>
        <color theme="1"/>
        <rFont val="Arial"/>
        <family val="2"/>
      </rPr>
      <t>.</t>
    </r>
  </si>
  <si>
    <r>
      <rPr>
        <b/>
        <sz val="11"/>
        <color theme="1"/>
        <rFont val="Arial"/>
        <family val="2"/>
      </rPr>
      <t>Chart 3</t>
    </r>
    <r>
      <rPr>
        <sz val="11"/>
        <color theme="1"/>
        <rFont val="Arial"/>
        <family val="2"/>
      </rPr>
      <t xml:space="preserve">: Percentage of people with a new diagnosis of MS contacted by a MS nurse within two weeks of receipt of referral, </t>
    </r>
    <r>
      <rPr>
        <b/>
        <sz val="11"/>
        <color theme="1"/>
        <rFont val="Arial"/>
        <family val="2"/>
      </rPr>
      <t>2013 and 2014 data</t>
    </r>
    <r>
      <rPr>
        <sz val="11"/>
        <color theme="1"/>
        <rFont val="Arial"/>
        <family val="2"/>
      </rPr>
      <t>.</t>
    </r>
  </si>
  <si>
    <r>
      <rPr>
        <b/>
        <sz val="11"/>
        <color theme="1"/>
        <rFont val="Arial"/>
        <family val="2"/>
      </rPr>
      <t>Chart 4</t>
    </r>
    <r>
      <rPr>
        <sz val="11"/>
        <color theme="1"/>
        <rFont val="Arial"/>
        <family val="2"/>
      </rPr>
      <t xml:space="preserve">: Percentage of people newly diagnosed with MS in Scotland in </t>
    </r>
    <r>
      <rPr>
        <b/>
        <sz val="11"/>
        <color theme="1"/>
        <rFont val="Arial"/>
        <family val="2"/>
      </rPr>
      <t>2014</t>
    </r>
    <r>
      <rPr>
        <sz val="11"/>
        <color theme="1"/>
        <rFont val="Arial"/>
        <family val="2"/>
      </rPr>
      <t>, by number of weeks from confirmed diagnosis to first contact with a MS nurse.</t>
    </r>
  </si>
  <si>
    <r>
      <rPr>
        <b/>
        <sz val="11"/>
        <color theme="1"/>
        <rFont val="Arial"/>
        <family val="2"/>
      </rPr>
      <t>Chart 5</t>
    </r>
    <r>
      <rPr>
        <sz val="11"/>
        <color theme="1"/>
        <rFont val="Arial"/>
        <family val="2"/>
      </rPr>
      <t xml:space="preserve">: Percentage of people newly diagnosed with MS in Scotland, by number of weeks from receipt of referral to first contact with a MS nurse, </t>
    </r>
    <r>
      <rPr>
        <b/>
        <sz val="11"/>
        <color theme="1"/>
        <rFont val="Arial"/>
        <family val="2"/>
      </rPr>
      <t>2014 data</t>
    </r>
    <r>
      <rPr>
        <sz val="11"/>
        <color theme="1"/>
        <rFont val="Arial"/>
        <family val="2"/>
      </rPr>
      <t>.</t>
    </r>
  </si>
  <si>
    <r>
      <rPr>
        <b/>
        <sz val="11"/>
        <color theme="1"/>
        <rFont val="Arial"/>
        <family val="2"/>
      </rPr>
      <t>Chart 6</t>
    </r>
    <r>
      <rPr>
        <sz val="11"/>
        <color theme="1"/>
        <rFont val="Arial"/>
        <family val="2"/>
      </rPr>
      <t xml:space="preserve">: Average number of days between each stage in the referral process from diagnosis to first contact by a MS nurse, </t>
    </r>
    <r>
      <rPr>
        <b/>
        <sz val="11"/>
        <color theme="1"/>
        <rFont val="Arial"/>
        <family val="2"/>
      </rPr>
      <t xml:space="preserve">2014 data </t>
    </r>
    <r>
      <rPr>
        <sz val="11"/>
        <color theme="1"/>
        <rFont val="Arial"/>
        <family val="2"/>
      </rPr>
      <t>(by Health Board, reporting on all patients with a new diagnosis of MS).</t>
    </r>
  </si>
  <si>
    <r>
      <rPr>
        <b/>
        <sz val="11"/>
        <color theme="1"/>
        <rFont val="Arial"/>
        <family val="2"/>
      </rPr>
      <t>Table 11</t>
    </r>
    <r>
      <rPr>
        <sz val="11"/>
        <color theme="1"/>
        <rFont val="Arial"/>
        <family val="2"/>
      </rPr>
      <t xml:space="preserve">:  Average number of days between each stage in the referral process from diagnosis to first contact by a MS nurse, </t>
    </r>
    <r>
      <rPr>
        <b/>
        <sz val="11"/>
        <color theme="1"/>
        <rFont val="Arial"/>
        <family val="2"/>
      </rPr>
      <t>2014 data</t>
    </r>
    <r>
      <rPr>
        <sz val="11"/>
        <color theme="1"/>
        <rFont val="Arial"/>
        <family val="2"/>
      </rPr>
      <t xml:space="preserve"> (by Health Board, reporting on all patients with a new diagnosis of MS).</t>
    </r>
  </si>
  <si>
    <r>
      <rPr>
        <b/>
        <sz val="11"/>
        <color theme="1"/>
        <rFont val="Arial"/>
        <family val="2"/>
      </rPr>
      <t>Figure 2</t>
    </r>
    <r>
      <rPr>
        <sz val="11"/>
        <color theme="1"/>
        <rFont val="Arial"/>
        <family val="2"/>
      </rPr>
      <t xml:space="preserve">: Average annual incidence of people newly diagnosed with MS per 100,000 population, </t>
    </r>
    <r>
      <rPr>
        <b/>
        <sz val="11"/>
        <color theme="1"/>
        <rFont val="Arial"/>
        <family val="2"/>
      </rPr>
      <t>2010-2014 data</t>
    </r>
    <r>
      <rPr>
        <sz val="11"/>
        <color theme="1"/>
        <rFont val="Arial"/>
        <family val="2"/>
      </rPr>
      <t xml:space="preserve"> (by Health Board area).</t>
    </r>
  </si>
  <si>
    <r>
      <rPr>
        <b/>
        <sz val="11"/>
        <color theme="1"/>
        <rFont val="Arial"/>
        <family val="2"/>
      </rPr>
      <t>Table 6</t>
    </r>
    <r>
      <rPr>
        <sz val="11"/>
        <color theme="1"/>
        <rFont val="Arial"/>
        <family val="2"/>
      </rPr>
      <t xml:space="preserve">: Percentage of people with a new diagnosis of MS contacted by a MS nurse within two weeks of confirmed diagnosis Vs percentage contacted within two weeks from receipt of referral, </t>
    </r>
    <r>
      <rPr>
        <b/>
        <sz val="11"/>
        <color theme="1"/>
        <rFont val="Arial"/>
        <family val="2"/>
      </rPr>
      <t>2010-2014 data</t>
    </r>
    <r>
      <rPr>
        <sz val="11"/>
        <color theme="1"/>
        <rFont val="Arial"/>
        <family val="2"/>
      </rPr>
      <t>.</t>
    </r>
  </si>
  <si>
    <r>
      <rPr>
        <b/>
        <sz val="11"/>
        <color theme="1"/>
        <rFont val="Arial"/>
        <family val="2"/>
      </rPr>
      <t>Table 7</t>
    </r>
    <r>
      <rPr>
        <sz val="11"/>
        <color theme="1"/>
        <rFont val="Arial"/>
        <family val="2"/>
      </rPr>
      <t xml:space="preserve">: Percentage of people with a new diagnosis of MS contacted by a MS nurse within two weeks of confirmed diagnosis, </t>
    </r>
    <r>
      <rPr>
        <b/>
        <sz val="11"/>
        <color theme="1"/>
        <rFont val="Arial"/>
        <family val="2"/>
      </rPr>
      <t>2013 and 2014 data</t>
    </r>
    <r>
      <rPr>
        <sz val="11"/>
        <color theme="1"/>
        <rFont val="Arial"/>
        <family val="2"/>
      </rPr>
      <t>.</t>
    </r>
  </si>
  <si>
    <r>
      <rPr>
        <b/>
        <sz val="11"/>
        <color theme="1"/>
        <rFont val="Arial"/>
        <family val="2"/>
      </rPr>
      <t>Table 8</t>
    </r>
    <r>
      <rPr>
        <sz val="11"/>
        <color theme="1"/>
        <rFont val="Arial"/>
        <family val="2"/>
      </rPr>
      <t xml:space="preserve">:  Percentage of people with a new diagnosis of MS contacted by a MS nurse within two weeks of receipt of referral, </t>
    </r>
    <r>
      <rPr>
        <b/>
        <sz val="11"/>
        <color theme="1"/>
        <rFont val="Arial"/>
        <family val="2"/>
      </rPr>
      <t>2013 and 2014 data</t>
    </r>
    <r>
      <rPr>
        <sz val="11"/>
        <color theme="1"/>
        <rFont val="Arial"/>
        <family val="2"/>
      </rPr>
      <t>.</t>
    </r>
  </si>
  <si>
    <r>
      <rPr>
        <b/>
        <sz val="11"/>
        <color theme="1"/>
        <rFont val="Arial"/>
        <family val="2"/>
      </rPr>
      <t>Table 9</t>
    </r>
    <r>
      <rPr>
        <sz val="11"/>
        <color theme="1"/>
        <rFont val="Arial"/>
        <family val="2"/>
      </rPr>
      <t xml:space="preserve">: Percentage of people newly diagnosed with MS in Scotland in </t>
    </r>
    <r>
      <rPr>
        <b/>
        <sz val="11"/>
        <color theme="1"/>
        <rFont val="Arial"/>
        <family val="2"/>
      </rPr>
      <t>2014</t>
    </r>
    <r>
      <rPr>
        <sz val="11"/>
        <color theme="1"/>
        <rFont val="Arial"/>
        <family val="2"/>
      </rPr>
      <t>, by number of weeks from confirmed diagnosis to first contact with a MS nurse.</t>
    </r>
  </si>
  <si>
    <r>
      <rPr>
        <b/>
        <sz val="11"/>
        <color theme="1"/>
        <rFont val="Arial"/>
        <family val="2"/>
      </rPr>
      <t>Table 10</t>
    </r>
    <r>
      <rPr>
        <sz val="11"/>
        <color theme="1"/>
        <rFont val="Arial"/>
        <family val="2"/>
      </rPr>
      <t xml:space="preserve">: Percentage of people newly diagnosed with MS in Scotland, by number of weeks from receipt of referral to first contact with a MS nurse, </t>
    </r>
    <r>
      <rPr>
        <b/>
        <sz val="11"/>
        <color theme="1"/>
        <rFont val="Arial"/>
        <family val="2"/>
      </rPr>
      <t>2014 data</t>
    </r>
    <r>
      <rPr>
        <sz val="11"/>
        <color theme="1"/>
        <rFont val="Arial"/>
        <family val="2"/>
      </rPr>
      <t>.</t>
    </r>
  </si>
  <si>
    <r>
      <rPr>
        <b/>
        <sz val="11"/>
        <color theme="1"/>
        <rFont val="Arial"/>
        <family val="2"/>
      </rPr>
      <t>Table</t>
    </r>
    <r>
      <rPr>
        <sz val="11"/>
        <color theme="1"/>
        <rFont val="Arial"/>
        <family val="2"/>
      </rPr>
      <t xml:space="preserve"> </t>
    </r>
    <r>
      <rPr>
        <b/>
        <sz val="11"/>
        <color theme="1"/>
        <rFont val="Arial"/>
        <family val="2"/>
      </rPr>
      <t>12</t>
    </r>
    <r>
      <rPr>
        <sz val="11"/>
        <color theme="1"/>
        <rFont val="Arial"/>
        <family val="2"/>
      </rPr>
      <t xml:space="preserve">:  Average annual age specific incidence of people newly diagnosed with MS in Scotland per 100,000 population, </t>
    </r>
    <r>
      <rPr>
        <b/>
        <sz val="11"/>
        <color theme="1"/>
        <rFont val="Arial"/>
        <family val="2"/>
      </rPr>
      <t>2010-2014 data</t>
    </r>
    <r>
      <rPr>
        <sz val="11"/>
        <color theme="1"/>
        <rFont val="Arial"/>
        <family val="2"/>
      </rPr>
      <t xml:space="preserve"> (by gender).</t>
    </r>
  </si>
  <si>
    <r>
      <rPr>
        <b/>
        <sz val="10.5"/>
        <color theme="1"/>
        <rFont val="Arial"/>
        <family val="2"/>
      </rPr>
      <t>1</t>
    </r>
    <r>
      <rPr>
        <sz val="10.5"/>
        <color theme="1"/>
        <rFont val="Arial"/>
        <family val="2"/>
      </rPr>
      <t xml:space="preserve">: One patient, residing under NHS Lanarkshire Board area, did not have a year of confirmed diagnosis recorded and consequently has been removed from the above table. </t>
    </r>
  </si>
  <si>
    <r>
      <rPr>
        <b/>
        <sz val="10.5"/>
        <color theme="1"/>
        <rFont val="Arial"/>
        <family val="2"/>
      </rPr>
      <t>2</t>
    </r>
    <r>
      <rPr>
        <sz val="10.5"/>
        <color theme="1"/>
        <rFont val="Arial"/>
        <family val="2"/>
      </rPr>
      <t>: 2014 data for NHS Lothian (denoted *) are incomplete due to data collection issues.</t>
    </r>
  </si>
  <si>
    <r>
      <rPr>
        <b/>
        <sz val="10.5"/>
        <color theme="1"/>
        <rFont val="Arial"/>
        <family val="2"/>
      </rPr>
      <t>1.</t>
    </r>
    <r>
      <rPr>
        <sz val="10.5"/>
        <color theme="1"/>
        <rFont val="Arial"/>
        <family val="2"/>
      </rPr>
      <t xml:space="preserve"> One form, collected form the Institute of Neurological Science, Glasgow did not have a year of confirmed diagnosis recorded and consequently has been removed from the above table. </t>
    </r>
  </si>
  <si>
    <r>
      <rPr>
        <b/>
        <sz val="10.5"/>
        <color theme="1"/>
        <rFont val="Arial"/>
        <family val="2"/>
      </rPr>
      <t>2.</t>
    </r>
    <r>
      <rPr>
        <sz val="10.5"/>
        <color theme="1"/>
        <rFont val="Arial"/>
        <family val="2"/>
      </rPr>
      <t xml:space="preserve"> 2014 data for NHS Lothian (denoted *) are incomplete due to data collection issues.</t>
    </r>
  </si>
  <si>
    <r>
      <rPr>
        <b/>
        <sz val="10.5"/>
        <color indexed="8"/>
        <rFont val="Arial"/>
        <family val="2"/>
      </rPr>
      <t>1</t>
    </r>
    <r>
      <rPr>
        <sz val="10.5"/>
        <color indexed="8"/>
        <rFont val="Arial"/>
        <family val="2"/>
      </rPr>
      <t>.  For diagnosis information, please contact Moira Flett, MS Nurse Specialist as there is no MS Clinical Lead in NHS Orkney, patients are managed by clinicians in NHS Grampian.</t>
    </r>
  </si>
  <si>
    <r>
      <rPr>
        <b/>
        <sz val="10.5"/>
        <color indexed="8"/>
        <rFont val="Arial"/>
        <family val="2"/>
      </rPr>
      <t>2</t>
    </r>
    <r>
      <rPr>
        <sz val="10.5"/>
        <color indexed="8"/>
        <rFont val="Arial"/>
        <family val="2"/>
      </rPr>
      <t>. Diagnosis made by a General Neurologist from Institute of Neurological Science, Queen Elizabeth University Hospital.</t>
    </r>
  </si>
  <si>
    <r>
      <rPr>
        <b/>
        <sz val="10.5"/>
        <color theme="1"/>
        <rFont val="Arial"/>
        <family val="2"/>
      </rPr>
      <t>1:</t>
    </r>
    <r>
      <rPr>
        <sz val="10.5"/>
        <color theme="1"/>
        <rFont val="Arial"/>
        <family val="2"/>
      </rPr>
      <t xml:space="preserve"> The purpose of Figure 1 is to illustrate cross border activity between hospitals and Health Boards.</t>
    </r>
  </si>
  <si>
    <r>
      <rPr>
        <b/>
        <sz val="10.5"/>
        <color theme="1"/>
        <rFont val="Arial"/>
        <family val="2"/>
      </rPr>
      <t xml:space="preserve">3: </t>
    </r>
    <r>
      <rPr>
        <sz val="10.5"/>
        <color theme="1"/>
        <rFont val="Arial"/>
        <family val="2"/>
      </rPr>
      <t xml:space="preserve">Figure 1 illustrates, for example, that </t>
    </r>
    <r>
      <rPr>
        <b/>
        <sz val="10.5"/>
        <color theme="1"/>
        <rFont val="Arial"/>
        <family val="2"/>
      </rPr>
      <t>103</t>
    </r>
    <r>
      <rPr>
        <sz val="10.5"/>
        <color theme="1"/>
        <rFont val="Arial"/>
        <family val="2"/>
      </rPr>
      <t xml:space="preserve">  MS patient incidence forms were collected from participating hospitals under NHS GG&amp;C in 2014. </t>
    </r>
    <r>
      <rPr>
        <b/>
        <sz val="10.5"/>
        <color theme="1"/>
        <rFont val="Arial"/>
        <family val="2"/>
      </rPr>
      <t>75</t>
    </r>
    <r>
      <rPr>
        <sz val="10.5"/>
        <color theme="1"/>
        <rFont val="Arial"/>
        <family val="2"/>
      </rPr>
      <t xml:space="preserve"> (73%) out of the </t>
    </r>
    <r>
      <rPr>
        <b/>
        <sz val="10.5"/>
        <color theme="1"/>
        <rFont val="Arial"/>
        <family val="2"/>
      </rPr>
      <t>103</t>
    </r>
    <r>
      <rPr>
        <sz val="10.5"/>
        <color theme="1"/>
        <rFont val="Arial"/>
        <family val="2"/>
      </rPr>
      <t xml:space="preserve"> patients resided under the NHS GG&amp;C Board area at the time of their confirmed diagnosis,</t>
    </r>
    <r>
      <rPr>
        <b/>
        <sz val="10.5"/>
        <color theme="1"/>
        <rFont val="Arial"/>
        <family val="2"/>
      </rPr>
      <t xml:space="preserve"> 5</t>
    </r>
    <r>
      <rPr>
        <sz val="10.5"/>
        <color theme="1"/>
        <rFont val="Arial"/>
        <family val="2"/>
      </rPr>
      <t xml:space="preserve"> (5%) resided under the NHS Highland Board area at the time of their confirmed diagnosis, </t>
    </r>
    <r>
      <rPr>
        <b/>
        <sz val="10.5"/>
        <color theme="1"/>
        <rFont val="Arial"/>
        <family val="2"/>
      </rPr>
      <t>14</t>
    </r>
    <r>
      <rPr>
        <sz val="10.5"/>
        <color theme="1"/>
        <rFont val="Arial"/>
        <family val="2"/>
      </rPr>
      <t xml:space="preserve"> (14%) resided under the NHS Lanarkshire Board area at the time of their confirmed diagnosis, </t>
    </r>
    <r>
      <rPr>
        <b/>
        <sz val="10.5"/>
        <color theme="1"/>
        <rFont val="Arial"/>
        <family val="2"/>
      </rPr>
      <t>1</t>
    </r>
    <r>
      <rPr>
        <sz val="10.5"/>
        <color theme="1"/>
        <rFont val="Arial"/>
        <family val="2"/>
      </rPr>
      <t xml:space="preserve"> (1%) patient resided under the NHS Lothian Board area at the time of their confirmed diagnosis and </t>
    </r>
    <r>
      <rPr>
        <b/>
        <sz val="10.5"/>
        <color theme="1"/>
        <rFont val="Arial"/>
        <family val="2"/>
      </rPr>
      <t xml:space="preserve">8 </t>
    </r>
    <r>
      <rPr>
        <sz val="10.5"/>
        <color theme="1"/>
        <rFont val="Arial"/>
        <family val="2"/>
      </rPr>
      <t xml:space="preserve">(8%) patients resided under the NHS Ayrshire &amp; Arran Board area at the time of their confirmed diagnosis. </t>
    </r>
  </si>
  <si>
    <r>
      <t xml:space="preserve">Therefore: </t>
    </r>
    <r>
      <rPr>
        <b/>
        <sz val="10.5"/>
        <color theme="1"/>
        <rFont val="Arial"/>
        <family val="2"/>
      </rPr>
      <t>103 - 5 - 14 - 1 - 8</t>
    </r>
    <r>
      <rPr>
        <sz val="10.5"/>
        <color theme="1"/>
        <rFont val="Arial"/>
        <family val="2"/>
      </rPr>
      <t xml:space="preserve"> =</t>
    </r>
    <r>
      <rPr>
        <b/>
        <sz val="10.5"/>
        <color theme="1"/>
        <rFont val="Arial"/>
        <family val="2"/>
      </rPr>
      <t xml:space="preserve"> 75</t>
    </r>
    <r>
      <rPr>
        <sz val="10.5"/>
        <color theme="1"/>
        <rFont val="Arial"/>
        <family val="2"/>
      </rPr>
      <t xml:space="preserve"> (the number at the bottom of the GG&amp;C bubble)</t>
    </r>
  </si>
  <si>
    <r>
      <rPr>
        <b/>
        <sz val="10.5"/>
        <color indexed="8"/>
        <rFont val="Arial"/>
        <family val="2"/>
      </rPr>
      <t>1.</t>
    </r>
    <r>
      <rPr>
        <sz val="10.5"/>
        <color indexed="8"/>
        <rFont val="Arial"/>
        <family val="2"/>
      </rPr>
      <t xml:space="preserve"> The arithmetic mean population estimates across the 5 year time period have been used in the above analysis and are calculated using mid-year population figures from the General Register Office for Scotland, estimated for the 30</t>
    </r>
    <r>
      <rPr>
        <vertAlign val="superscript"/>
        <sz val="10.5"/>
        <color indexed="8"/>
        <rFont val="Arial"/>
        <family val="2"/>
      </rPr>
      <t>th</t>
    </r>
    <r>
      <rPr>
        <sz val="10.5"/>
        <color indexed="8"/>
        <rFont val="Arial"/>
        <family val="2"/>
      </rPr>
      <t xml:space="preserve"> of June each year.</t>
    </r>
  </si>
  <si>
    <r>
      <rPr>
        <b/>
        <sz val="10.5"/>
        <color theme="1"/>
        <rFont val="Arial"/>
        <family val="2"/>
      </rPr>
      <t>2.</t>
    </r>
    <r>
      <rPr>
        <sz val="10.5"/>
        <color theme="1"/>
        <rFont val="Arial"/>
        <family val="2"/>
      </rPr>
      <t xml:space="preserve"> The average incidence of MS across the 5 year time period is calculated using Health Board of residence.</t>
    </r>
  </si>
  <si>
    <r>
      <rPr>
        <b/>
        <sz val="10.5"/>
        <color theme="1"/>
        <rFont val="Arial"/>
        <family val="2"/>
      </rPr>
      <t>1</t>
    </r>
    <r>
      <rPr>
        <sz val="10.5"/>
        <color theme="1"/>
        <rFont val="Arial"/>
        <family val="2"/>
      </rPr>
      <t>: Analysis above is calculated using cases for which contact with an MS Nurse Specialist was not  declined. Cases for which contact was declined (Nbr = 26) have been excluded.</t>
    </r>
  </si>
  <si>
    <r>
      <rPr>
        <b/>
        <sz val="10.5"/>
        <color theme="1"/>
        <rFont val="Arial"/>
        <family val="2"/>
      </rPr>
      <t>2</t>
    </r>
    <r>
      <rPr>
        <sz val="10.5"/>
        <color theme="1"/>
        <rFont val="Arial"/>
        <family val="2"/>
      </rPr>
      <t xml:space="preserve">: Two patients have been excluded from the calculation pertaining to the number of weeks between confirmed diagnosis and 1st contact (*) as they both received a confirmed diagnosis from Consultant neurologists out with Scotland (Wales and Australia). </t>
    </r>
  </si>
  <si>
    <r>
      <rPr>
        <b/>
        <sz val="10.5"/>
        <color theme="1"/>
        <rFont val="Arial"/>
        <family val="2"/>
      </rPr>
      <t>3</t>
    </r>
    <r>
      <rPr>
        <sz val="10.5"/>
        <color theme="1"/>
        <rFont val="Arial"/>
        <family val="2"/>
      </rPr>
      <t xml:space="preserve">: One patient has been excluded from the above analysis due to incomplete/missing date of confirmed diagnosis. </t>
    </r>
  </si>
  <si>
    <t>Weeks from confirmed diagnosis to 1st contact with MS nurse</t>
  </si>
  <si>
    <t>Weeks from receipt of referral to 1st contact with MS nurse</t>
  </si>
  <si>
    <r>
      <rPr>
        <b/>
        <sz val="10.5"/>
        <color theme="1"/>
        <rFont val="Arial"/>
        <family val="2"/>
      </rPr>
      <t>1</t>
    </r>
    <r>
      <rPr>
        <sz val="10.5"/>
        <color theme="1"/>
        <rFont val="Arial"/>
        <family val="2"/>
      </rPr>
      <t>: Analysis above is calculated using cases for which contact with an MS Nurse Specialist was not declined. Cases for which contact was declined (Nbr = 3) have been excluded.</t>
    </r>
  </si>
  <si>
    <r>
      <rPr>
        <b/>
        <sz val="10.5"/>
        <color theme="1"/>
        <rFont val="Arial"/>
        <family val="2"/>
      </rPr>
      <t>2</t>
    </r>
    <r>
      <rPr>
        <sz val="10.5"/>
        <color theme="1"/>
        <rFont val="Arial"/>
        <family val="2"/>
      </rPr>
      <t>: Analysis above is calculated using Health Board of</t>
    </r>
    <r>
      <rPr>
        <b/>
        <sz val="10.5"/>
        <color theme="1"/>
        <rFont val="Arial"/>
        <family val="2"/>
      </rPr>
      <t xml:space="preserve"> </t>
    </r>
    <r>
      <rPr>
        <sz val="10.5"/>
        <color theme="1"/>
        <rFont val="Arial"/>
        <family val="2"/>
      </rPr>
      <t xml:space="preserve">residence. Consequently, the above may not be a true representation of each Health Board's performance as it is possible that a proportion of patients will choose to be treated under a different Health Board area than which they reside. </t>
    </r>
  </si>
  <si>
    <r>
      <rPr>
        <b/>
        <sz val="10.5"/>
        <color theme="1"/>
        <rFont val="Arial"/>
        <family val="2"/>
      </rPr>
      <t>3</t>
    </r>
    <r>
      <rPr>
        <sz val="10.5"/>
        <color theme="1"/>
        <rFont val="Arial"/>
        <family val="2"/>
      </rPr>
      <t xml:space="preserve">: Health Boards indicated (*) have declared that there have been no new diagnosis of MS in 2014. </t>
    </r>
  </si>
  <si>
    <r>
      <rPr>
        <b/>
        <sz val="10.5"/>
        <color theme="1"/>
        <rFont val="Arial"/>
        <family val="2"/>
      </rPr>
      <t>1</t>
    </r>
    <r>
      <rPr>
        <sz val="10.5"/>
        <color theme="1"/>
        <rFont val="Arial"/>
        <family val="2"/>
      </rPr>
      <t>: Analysis above is calculated using cases for which contact with an MS Nurse Specialist was not  declined. Cases for which contact was declined (Nbr = 3) have been excluded.</t>
    </r>
  </si>
  <si>
    <r>
      <rPr>
        <b/>
        <sz val="10.5"/>
        <color theme="1"/>
        <rFont val="Arial"/>
        <family val="2"/>
      </rPr>
      <t>2</t>
    </r>
    <r>
      <rPr>
        <sz val="10.5"/>
        <color theme="1"/>
        <rFont val="Arial"/>
        <family val="2"/>
      </rPr>
      <t>: Analysis above is calculated using Health Board of</t>
    </r>
    <r>
      <rPr>
        <b/>
        <sz val="10.5"/>
        <color theme="1"/>
        <rFont val="Arial"/>
        <family val="2"/>
      </rPr>
      <t xml:space="preserve"> residence</t>
    </r>
    <r>
      <rPr>
        <sz val="10.5"/>
        <color theme="1"/>
        <rFont val="Arial"/>
        <family val="2"/>
      </rPr>
      <t xml:space="preserve">. Consequently, the above may not be a true representation of each Health Board's performance as it is possible that a proportion of patients will choose to be treated under a different Health Board area than which they reside. </t>
    </r>
  </si>
  <si>
    <r>
      <rPr>
        <b/>
        <sz val="10.5"/>
        <color theme="1"/>
        <rFont val="Arial"/>
        <family val="2"/>
      </rPr>
      <t>3</t>
    </r>
    <r>
      <rPr>
        <sz val="10.5"/>
        <color theme="1"/>
        <rFont val="Arial"/>
        <family val="2"/>
      </rPr>
      <t xml:space="preserve">: NHS Boards indicated (*) have declared that there have been no new diagnosis of MS in 2014. </t>
    </r>
  </si>
  <si>
    <r>
      <rPr>
        <b/>
        <sz val="10.5"/>
        <color theme="1"/>
        <rFont val="Arial"/>
        <family val="2"/>
      </rPr>
      <t>1</t>
    </r>
    <r>
      <rPr>
        <sz val="10.5"/>
        <color theme="1"/>
        <rFont val="Arial"/>
        <family val="2"/>
      </rPr>
      <t>: Analysis above is calculated using cases for which contact with an MS Nurse Specialist was not  declined. Cases for which contact was declined (Nbr = 2) have been excluded.</t>
    </r>
  </si>
  <si>
    <r>
      <rPr>
        <b/>
        <sz val="10.5"/>
        <color theme="1"/>
        <rFont val="Arial"/>
        <family val="2"/>
      </rPr>
      <t>3</t>
    </r>
    <r>
      <rPr>
        <sz val="10.5"/>
        <color theme="1"/>
        <rFont val="Arial"/>
        <family val="2"/>
      </rPr>
      <t>: NHS Western Isles des not appear in the above as they have declared no new diagnosis of MS for 2014.</t>
    </r>
  </si>
  <si>
    <r>
      <rPr>
        <b/>
        <sz val="10.5"/>
        <color theme="1"/>
        <rFont val="Arial"/>
        <family val="2"/>
      </rPr>
      <t>3</t>
    </r>
    <r>
      <rPr>
        <sz val="10.5"/>
        <color theme="1"/>
        <rFont val="Arial"/>
        <family val="2"/>
      </rPr>
      <t>: NHS Western Isles does not appear in the above as they have declared no new diagnosis of MS for 2014.</t>
    </r>
  </si>
  <si>
    <r>
      <rPr>
        <b/>
        <sz val="10.5"/>
        <color theme="1"/>
        <rFont val="Arial"/>
        <family val="2"/>
      </rPr>
      <t>1</t>
    </r>
    <r>
      <rPr>
        <sz val="10.5"/>
        <color theme="1"/>
        <rFont val="Arial"/>
        <family val="2"/>
      </rPr>
      <t xml:space="preserve">: Analysis above is calculated using cases for which contact with an MS Nurse Specialist was neither declined or occurred prior to confirmed diagnosis. Cases for which contact was declined (Nbr = 2) and cases where contact occurred prior to diagnosis (Nbr = 38) have been excluded. Furthermore, the  </t>
    </r>
    <r>
      <rPr>
        <b/>
        <sz val="10.5"/>
        <color theme="1"/>
        <rFont val="Arial"/>
        <family val="2"/>
      </rPr>
      <t>median</t>
    </r>
    <r>
      <rPr>
        <sz val="10.5"/>
        <color theme="1"/>
        <rFont val="Arial"/>
        <family val="2"/>
      </rPr>
      <t xml:space="preserve"> number of days between each stage in the referral process has been used for the above analysis; as our data are largely skewed the median is more representative of the true average as it is less affected by outliers.</t>
    </r>
  </si>
  <si>
    <r>
      <rPr>
        <b/>
        <sz val="10.5"/>
        <color theme="1"/>
        <rFont val="Arial"/>
        <family val="2"/>
      </rPr>
      <t>2</t>
    </r>
    <r>
      <rPr>
        <sz val="10.5"/>
        <color theme="1"/>
        <rFont val="Arial"/>
        <family val="2"/>
      </rPr>
      <t>: One patient has been excluded from the above analysis due to incomplete date of confirmed diagnosis being recorded. As a result calculations pertaining to the number of days between diagnosis and referral to MS Nurses could not be carried out.</t>
    </r>
  </si>
  <si>
    <r>
      <rPr>
        <b/>
        <sz val="10.5"/>
        <color theme="1"/>
        <rFont val="Arial"/>
        <family val="2"/>
      </rPr>
      <t>3</t>
    </r>
    <r>
      <rPr>
        <sz val="10.5"/>
        <color theme="1"/>
        <rFont val="Arial"/>
        <family val="2"/>
      </rPr>
      <t>: Analysis above is calculated using Health Board of</t>
    </r>
    <r>
      <rPr>
        <b/>
        <sz val="10.5"/>
        <color theme="1"/>
        <rFont val="Arial"/>
        <family val="2"/>
      </rPr>
      <t xml:space="preserve"> residence</t>
    </r>
    <r>
      <rPr>
        <sz val="10.5"/>
        <color theme="1"/>
        <rFont val="Arial"/>
        <family val="2"/>
      </rPr>
      <t xml:space="preserve">. Consequently, the above may not be a true representation of each Health Board's performance as it is possible that a proportion of patients will choose to be treated under a different Health Board area than which they reside. </t>
    </r>
  </si>
  <si>
    <r>
      <rPr>
        <b/>
        <sz val="10.5"/>
        <color theme="1"/>
        <rFont val="Arial"/>
        <family val="2"/>
      </rPr>
      <t>4</t>
    </r>
    <r>
      <rPr>
        <sz val="10.5"/>
        <color theme="1"/>
        <rFont val="Arial"/>
        <family val="2"/>
      </rPr>
      <t>: NHS Western Isles does not appear in the above as they have declared no new diagnosis of MS for 2014.</t>
    </r>
  </si>
  <si>
    <r>
      <rPr>
        <b/>
        <sz val="10.5"/>
        <color theme="1"/>
        <rFont val="Arial"/>
        <family val="2"/>
      </rPr>
      <t>5</t>
    </r>
    <r>
      <rPr>
        <sz val="10.5"/>
        <color theme="1"/>
        <rFont val="Arial"/>
        <family val="2"/>
      </rPr>
      <t>: Chart 6 illustrates, for example, that on average patients diagnosed with MS and residing under NHS Lanarkshire have their referral sent to an MS Nurse Specialist on the same day they are given a confirmed diagnosis, hence why no blue icon can be seen. Furthermore, patients residing under NHS Lanarkshire usually have their referral letter received by an MS Nurse Specialist within 9 days and contact is usually made within one day of receipt of referral.</t>
    </r>
  </si>
  <si>
    <r>
      <rPr>
        <b/>
        <sz val="10.5"/>
        <color theme="1"/>
        <rFont val="Arial"/>
        <family val="2"/>
      </rPr>
      <t>6</t>
    </r>
    <r>
      <rPr>
        <sz val="10.5"/>
        <color theme="1"/>
        <rFont val="Arial"/>
        <family val="2"/>
      </rPr>
      <t>. As previously stated, NHS Fife has particular logistical difficulties which has resulted in a lower proportion of patients meeting HIS standard 15.2 than anticipated. Clinicians and colleagues in the NHS Fife board area are currently investigating ways to counter these difficulties.</t>
    </r>
  </si>
  <si>
    <r>
      <rPr>
        <b/>
        <sz val="10.5"/>
        <color theme="1"/>
        <rFont val="Arial"/>
        <family val="2"/>
      </rPr>
      <t>1</t>
    </r>
    <r>
      <rPr>
        <sz val="10.5"/>
        <color theme="1"/>
        <rFont val="Arial"/>
        <family val="2"/>
      </rPr>
      <t>: Arithmetic mean of mid-year gender population estimates for 2010 - 2014 have been used for the above analysis, and the arithmetic mean incidence for each gender across this 5 year time period has been taken.</t>
    </r>
  </si>
  <si>
    <r>
      <t xml:space="preserve">2: </t>
    </r>
    <r>
      <rPr>
        <sz val="10.5"/>
        <color theme="1"/>
        <rFont val="Arial"/>
        <family val="2"/>
      </rPr>
      <t>Arithmetic mean age for each gender is calculated using patients Date of Birth quoted at time of confirmed diagnosis.</t>
    </r>
  </si>
  <si>
    <r>
      <rPr>
        <b/>
        <sz val="10.5"/>
        <color theme="1"/>
        <rFont val="Arial"/>
        <family val="2"/>
      </rPr>
      <t>3</t>
    </r>
    <r>
      <rPr>
        <sz val="10.5"/>
        <color theme="1"/>
        <rFont val="Arial"/>
        <family val="2"/>
      </rPr>
      <t>: Three males and five females were excluded from the above analysis as their date of confirmed MS diagnosis was unknown.</t>
    </r>
  </si>
  <si>
    <r>
      <rPr>
        <b/>
        <sz val="10.5"/>
        <color theme="1"/>
        <rFont val="Arial"/>
        <family val="2"/>
      </rPr>
      <t>1</t>
    </r>
    <r>
      <rPr>
        <sz val="10.5"/>
        <color theme="1"/>
        <rFont val="Arial"/>
        <family val="2"/>
      </rPr>
      <t>: Data above have been provided by colleagues in NHS Ayrshire &amp; Arran. As a result, data behind prevalence calculations are not available.</t>
    </r>
  </si>
  <si>
    <r>
      <t>Chart 9:</t>
    </r>
    <r>
      <rPr>
        <sz val="11"/>
        <rFont val="Arial"/>
        <family val="2"/>
      </rPr>
      <t xml:space="preserve"> Prevalence by age and sex band in NHS Ayrshire &amp; Arran, </t>
    </r>
    <r>
      <rPr>
        <b/>
        <sz val="11"/>
        <rFont val="Arial"/>
        <family val="2"/>
      </rPr>
      <t>2008 data</t>
    </r>
    <r>
      <rPr>
        <sz val="11"/>
        <rFont val="Arial"/>
        <family val="2"/>
      </rPr>
      <t>.</t>
    </r>
  </si>
  <si>
    <r>
      <rPr>
        <b/>
        <sz val="11"/>
        <color theme="1"/>
        <rFont val="Arial"/>
        <family val="2"/>
      </rPr>
      <t>Table 5</t>
    </r>
    <r>
      <rPr>
        <sz val="11"/>
        <color theme="1"/>
        <rFont val="Arial"/>
        <family val="2"/>
      </rPr>
      <t xml:space="preserve">: Average annual incidence of people newly diagnosed with MS per 100,000 population, </t>
    </r>
    <r>
      <rPr>
        <b/>
        <sz val="11"/>
        <color theme="1"/>
        <rFont val="Arial"/>
        <family val="2"/>
      </rPr>
      <t>2010-2014 data</t>
    </r>
    <r>
      <rPr>
        <sz val="11"/>
        <color theme="1"/>
        <rFont val="Arial"/>
        <family val="2"/>
      </rPr>
      <t xml:space="preserve"> (by Health Board area).</t>
    </r>
  </si>
  <si>
    <r>
      <rPr>
        <b/>
        <sz val="10.5"/>
        <color theme="1"/>
        <rFont val="Arial"/>
        <family val="2"/>
      </rPr>
      <t>2</t>
    </r>
    <r>
      <rPr>
        <sz val="10.5"/>
        <color theme="1"/>
        <rFont val="Arial"/>
        <family val="2"/>
      </rPr>
      <t xml:space="preserve">:  NHS Borders does not appear in the above as there was no cross border activity between this Board area in 2014. Furthermore NHS Western Isles does not appear in the above as they have declared that there have been no new diagnosis of MS in 2014. </t>
    </r>
  </si>
  <si>
    <t>Scottish Multiple Sclerosis Register, 2015 Annual publication relating to 01.01.2010 - 31.12.2014 data</t>
  </si>
  <si>
    <t>Table/ Chart/ Figure Number</t>
  </si>
  <si>
    <t>Title</t>
  </si>
  <si>
    <t>List of clinical leads for each hospital/ unit.</t>
  </si>
  <si>
    <t>List of Register Co-ordinators for each hospital/ unit</t>
  </si>
  <si>
    <t>Number of people newly diagnosed with MS in Scotland, 2010-2014 data (by Health Board)</t>
  </si>
  <si>
    <t>Number of people with a new diagnosis of MS in Scotland, 2010-2014 data, reported by hospital/ unit from which the Scottish MS Register receives forms (web only)</t>
  </si>
  <si>
    <t>Number of patients newly diagnosed with MS in 2014 (Health Board where diagnosis received Vs Health Board of residency at time of diagnosis)</t>
  </si>
  <si>
    <t>Average annual incidence of people newly diagnosed with MS per 100,000 population, 2010-2014 data (by Health Board area)</t>
  </si>
  <si>
    <t>Percentage of people with a new diagnosis of MS contacted by a MS nurse within two weeks of confirmed diagnosis Vs percentage contacted within two weeks from receipt of referral, 2010-2014 data</t>
  </si>
  <si>
    <t>Percentage of people with a new diagnosis of MS contacted by a MS nurse within two weeks of confirmed diagnosis, 2013 and 2014 data</t>
  </si>
  <si>
    <t>Percentage of people with a new diagnosis of MS contacted by a MS nurse within two weeks of receipt of referral, 2013 and 2014 data.</t>
  </si>
  <si>
    <t>Percentage of people newly diagnosed with MS in Scotland in 2014, by number of weeks from confirmed diagnosis to first contact with a MS nurse.</t>
  </si>
  <si>
    <t>Percentage of people newly diagnosed with MS in Scotland, by number of weeks from receipt of referral to first contact with a MS nurse, 2014 data.</t>
  </si>
  <si>
    <t>Table 1</t>
  </si>
  <si>
    <t>Table 2</t>
  </si>
  <si>
    <t>Table 3</t>
  </si>
  <si>
    <t>Table 4</t>
  </si>
  <si>
    <t>Figure 1</t>
  </si>
  <si>
    <t>Figure 2</t>
  </si>
  <si>
    <t>Chart 1</t>
  </si>
  <si>
    <t>Chart 2</t>
  </si>
  <si>
    <t>Chart 3</t>
  </si>
  <si>
    <t>Chart 4</t>
  </si>
  <si>
    <t>Chart 5</t>
  </si>
  <si>
    <t>Chart 6</t>
  </si>
  <si>
    <t>Chart 7</t>
  </si>
  <si>
    <t>Chart 8</t>
  </si>
  <si>
    <t xml:space="preserve">Chart 9 </t>
  </si>
  <si>
    <t>Average number of days between each stage in the referral process from diagnosis to first contact by a MS nurse, 2014 data (by Health Board, reporting on all patients with a new diagnosis of MS).</t>
  </si>
  <si>
    <t>Average annual age specific incidence of people newly diagnosed with MS in Scotland per 100,000 population, 2010-2014 data (by gender).</t>
  </si>
  <si>
    <t>Percentage of people newly diagnosed with MS in Scotland, 2010 - 2014 data (by gender and year of birth).</t>
  </si>
  <si>
    <t>Prevalence by age and sex band in NHS Ayrshire &amp; Arran, 2008 data.</t>
  </si>
  <si>
    <t>Please click here to be redirected to the Scottish MS Register's website, where the full report and publication summary can be found</t>
  </si>
</sst>
</file>

<file path=xl/styles.xml><?xml version="1.0" encoding="utf-8"?>
<styleSheet xmlns="http://schemas.openxmlformats.org/spreadsheetml/2006/main">
  <numFmts count="6">
    <numFmt numFmtId="164" formatCode="###0"/>
    <numFmt numFmtId="165" formatCode="0.0"/>
    <numFmt numFmtId="166" formatCode="###0.0%"/>
    <numFmt numFmtId="167" formatCode="####.0%"/>
    <numFmt numFmtId="168" formatCode="####"/>
    <numFmt numFmtId="169" formatCode="0.0%"/>
  </numFmts>
  <fonts count="47">
    <font>
      <sz val="11"/>
      <color theme="1"/>
      <name val="Calibri"/>
      <family val="2"/>
      <scheme val="minor"/>
    </font>
    <font>
      <sz val="11"/>
      <color theme="0"/>
      <name val="Calibri"/>
      <family val="2"/>
      <scheme val="minor"/>
    </font>
    <font>
      <sz val="10"/>
      <name val="Arial"/>
      <family val="2"/>
    </font>
    <font>
      <sz val="11"/>
      <color theme="1"/>
      <name val="Arial"/>
      <family val="2"/>
    </font>
    <font>
      <sz val="10"/>
      <name val="Arial"/>
      <family val="2"/>
    </font>
    <font>
      <sz val="9"/>
      <color theme="0"/>
      <name val="Arial"/>
      <family val="2"/>
    </font>
    <font>
      <sz val="10"/>
      <color theme="0"/>
      <name val="Arial"/>
      <family val="2"/>
    </font>
    <font>
      <sz val="11"/>
      <color theme="0"/>
      <name val="Arial"/>
      <family val="2"/>
    </font>
    <font>
      <b/>
      <sz val="11"/>
      <color theme="1"/>
      <name val="Arial"/>
      <family val="2"/>
    </font>
    <font>
      <sz val="11"/>
      <name val="Calibri"/>
      <family val="2"/>
      <scheme val="minor"/>
    </font>
    <font>
      <sz val="9"/>
      <name val="Arial"/>
      <family val="2"/>
    </font>
    <font>
      <sz val="9"/>
      <color indexed="8"/>
      <name val="Arial"/>
      <family val="2"/>
    </font>
    <font>
      <b/>
      <sz val="12"/>
      <name val="Arial"/>
      <family val="2"/>
    </font>
    <font>
      <sz val="11"/>
      <color rgb="FFFF0000"/>
      <name val="Calibri"/>
      <family val="2"/>
      <scheme val="minor"/>
    </font>
    <font>
      <sz val="10"/>
      <color rgb="FFFF0000"/>
      <name val="Arial"/>
      <family val="2"/>
    </font>
    <font>
      <sz val="10"/>
      <color theme="1"/>
      <name val="Arial"/>
      <family val="2"/>
    </font>
    <font>
      <sz val="11"/>
      <color theme="1"/>
      <name val="Calibri"/>
      <family val="2"/>
      <scheme val="minor"/>
    </font>
    <font>
      <b/>
      <sz val="11"/>
      <color indexed="8"/>
      <name val="Arial"/>
      <family val="2"/>
    </font>
    <font>
      <sz val="10"/>
      <color indexed="8"/>
      <name val="Arial"/>
      <family val="2"/>
    </font>
    <font>
      <b/>
      <sz val="11"/>
      <color theme="0"/>
      <name val="Arial"/>
      <family val="2"/>
    </font>
    <font>
      <b/>
      <sz val="11"/>
      <color rgb="FFFF0000"/>
      <name val="Calibri"/>
      <family val="2"/>
      <scheme val="minor"/>
    </font>
    <font>
      <sz val="10"/>
      <name val="Arial"/>
    </font>
    <font>
      <sz val="11"/>
      <color indexed="8"/>
      <name val="Arial"/>
      <family val="2"/>
    </font>
    <font>
      <b/>
      <sz val="9"/>
      <color indexed="8"/>
      <name val="Arial Bold"/>
    </font>
    <font>
      <b/>
      <sz val="11"/>
      <color theme="0"/>
      <name val="Calibri"/>
      <family val="2"/>
      <scheme val="minor"/>
    </font>
    <font>
      <b/>
      <sz val="10"/>
      <color theme="0"/>
      <name val="Arial"/>
      <family val="2"/>
    </font>
    <font>
      <b/>
      <sz val="9"/>
      <color theme="0"/>
      <name val="Arial"/>
      <family val="2"/>
    </font>
    <font>
      <sz val="9"/>
      <color indexed="8"/>
      <name val="Arial"/>
    </font>
    <font>
      <b/>
      <sz val="10"/>
      <color indexed="8"/>
      <name val="Arial"/>
      <family val="2"/>
    </font>
    <font>
      <sz val="10.5"/>
      <color theme="1"/>
      <name val="Arial"/>
      <family val="2"/>
    </font>
    <font>
      <b/>
      <sz val="10.5"/>
      <color indexed="8"/>
      <name val="Arial"/>
      <family val="2"/>
    </font>
    <font>
      <sz val="12"/>
      <name val="Arial"/>
      <family val="2"/>
    </font>
    <font>
      <b/>
      <sz val="12"/>
      <color theme="0"/>
      <name val="Arial"/>
      <family val="2"/>
    </font>
    <font>
      <sz val="12"/>
      <color theme="0"/>
      <name val="Arial"/>
      <family val="2"/>
    </font>
    <font>
      <sz val="11"/>
      <name val="Arial"/>
      <family val="2"/>
    </font>
    <font>
      <vertAlign val="superscript"/>
      <sz val="10"/>
      <color theme="1"/>
      <name val="Arial"/>
      <family val="2"/>
    </font>
    <font>
      <sz val="10.5"/>
      <color rgb="FFFF0000"/>
      <name val="Arial"/>
      <family val="2"/>
    </font>
    <font>
      <sz val="10.5"/>
      <color indexed="8"/>
      <name val="Arial"/>
      <family val="2"/>
    </font>
    <font>
      <b/>
      <sz val="11"/>
      <name val="Arial"/>
      <family val="2"/>
    </font>
    <font>
      <b/>
      <sz val="10.5"/>
      <color theme="1"/>
      <name val="Arial"/>
      <family val="2"/>
    </font>
    <font>
      <sz val="10.5"/>
      <color theme="1"/>
      <name val="Calibri"/>
      <family val="2"/>
      <scheme val="minor"/>
    </font>
    <font>
      <vertAlign val="superscript"/>
      <sz val="10.5"/>
      <color indexed="8"/>
      <name val="Arial"/>
      <family val="2"/>
    </font>
    <font>
      <i/>
      <sz val="12"/>
      <color theme="1"/>
      <name val="Arial"/>
      <family val="2"/>
    </font>
    <font>
      <u/>
      <sz val="11"/>
      <color theme="10"/>
      <name val="Calibri"/>
      <family val="2"/>
    </font>
    <font>
      <b/>
      <u/>
      <sz val="11"/>
      <color theme="10"/>
      <name val="Arial"/>
      <family val="2"/>
    </font>
    <font>
      <b/>
      <i/>
      <sz val="11"/>
      <color theme="1"/>
      <name val="Arial"/>
      <family val="2"/>
    </font>
    <font>
      <b/>
      <i/>
      <sz val="11"/>
      <color theme="10"/>
      <name val="Arial"/>
      <family val="2"/>
    </font>
  </fonts>
  <fills count="9">
    <fill>
      <patternFill patternType="none"/>
    </fill>
    <fill>
      <patternFill patternType="gray125"/>
    </fill>
    <fill>
      <patternFill patternType="solid">
        <fgColor rgb="FF92D050"/>
        <bgColor indexed="64"/>
      </patternFill>
    </fill>
    <fill>
      <patternFill patternType="solid">
        <fgColor rgb="FF7030A0"/>
        <bgColor indexed="64"/>
      </patternFill>
    </fill>
    <fill>
      <patternFill patternType="solid">
        <fgColor rgb="FFF141CF"/>
        <bgColor indexed="64"/>
      </patternFill>
    </fill>
    <fill>
      <patternFill patternType="solid">
        <fgColor rgb="FF47CFFF"/>
        <bgColor indexed="64"/>
      </patternFill>
    </fill>
    <fill>
      <patternFill patternType="solid">
        <fgColor rgb="FF492BFF"/>
        <bgColor indexed="64"/>
      </patternFill>
    </fill>
    <fill>
      <patternFill patternType="solid">
        <fgColor rgb="FF05EB4C"/>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theme="0"/>
      </right>
      <top style="thin">
        <color indexed="8"/>
      </top>
      <bottom style="thin">
        <color theme="0"/>
      </bottom>
      <diagonal/>
    </border>
    <border>
      <left style="thin">
        <color theme="0"/>
      </left>
      <right style="thin">
        <color theme="0"/>
      </right>
      <top style="thin">
        <color indexed="8"/>
      </top>
      <bottom style="thin">
        <color theme="0"/>
      </bottom>
      <diagonal/>
    </border>
    <border>
      <left style="thin">
        <color theme="0"/>
      </left>
      <right style="thin">
        <color indexed="8"/>
      </right>
      <top style="thin">
        <color indexed="8"/>
      </top>
      <bottom style="thin">
        <color theme="0"/>
      </bottom>
      <diagonal/>
    </border>
    <border>
      <left style="thin">
        <color theme="0"/>
      </left>
      <right style="thin">
        <color theme="0"/>
      </right>
      <top style="thin">
        <color theme="0"/>
      </top>
      <bottom style="thin">
        <color indexed="8"/>
      </bottom>
      <diagonal/>
    </border>
    <border>
      <left style="thin">
        <color theme="0"/>
      </left>
      <right style="thin">
        <color indexed="8"/>
      </right>
      <top style="thin">
        <color theme="0"/>
      </top>
      <bottom style="thin">
        <color indexed="8"/>
      </bottom>
      <diagonal/>
    </border>
    <border>
      <left style="thin">
        <color indexed="8"/>
      </left>
      <right style="thin">
        <color theme="0"/>
      </right>
      <top style="thin">
        <color indexed="8"/>
      </top>
      <bottom style="thin">
        <color indexed="8"/>
      </bottom>
      <diagonal/>
    </border>
    <border>
      <left/>
      <right style="thin">
        <color theme="0"/>
      </right>
      <top style="thin">
        <color theme="0"/>
      </top>
      <bottom style="thin">
        <color indexed="8"/>
      </bottom>
      <diagonal/>
    </border>
    <border>
      <left style="thin">
        <color indexed="8"/>
      </left>
      <right style="thin">
        <color indexed="8"/>
      </right>
      <top/>
      <bottom style="thin">
        <color indexed="8"/>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indexed="8"/>
      </left>
      <right style="thin">
        <color indexed="8"/>
      </right>
      <top style="thin">
        <color auto="1"/>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theme="0"/>
      </left>
      <right style="thin">
        <color theme="0"/>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top/>
      <bottom style="thin">
        <color indexed="8"/>
      </bottom>
      <diagonal/>
    </border>
    <border>
      <left style="thin">
        <color theme="0"/>
      </left>
      <right style="thin">
        <color indexed="8"/>
      </right>
      <top style="thin">
        <color auto="1"/>
      </top>
      <bottom style="thin">
        <color theme="0"/>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
      <left style="thin">
        <color indexed="8"/>
      </left>
      <right/>
      <top style="thin">
        <color indexed="8"/>
      </top>
      <bottom style="thin">
        <color theme="0"/>
      </bottom>
      <diagonal/>
    </border>
    <border>
      <left/>
      <right/>
      <top style="thin">
        <color indexed="8"/>
      </top>
      <bottom style="thin">
        <color theme="0"/>
      </bottom>
      <diagonal/>
    </border>
    <border>
      <left/>
      <right style="thin">
        <color indexed="8"/>
      </right>
      <top style="thin">
        <color indexed="8"/>
      </top>
      <bottom style="thin">
        <color theme="0"/>
      </bottom>
      <diagonal/>
    </border>
    <border>
      <left/>
      <right style="thin">
        <color indexed="8"/>
      </right>
      <top/>
      <bottom/>
      <diagonal/>
    </border>
    <border>
      <left/>
      <right style="thin">
        <color auto="1"/>
      </right>
      <top/>
      <bottom style="thin">
        <color auto="1"/>
      </bottom>
      <diagonal/>
    </border>
    <border>
      <left style="thin">
        <color indexed="8"/>
      </left>
      <right/>
      <top/>
      <bottom/>
      <diagonal/>
    </border>
    <border>
      <left style="thin">
        <color indexed="8"/>
      </left>
      <right style="thin">
        <color theme="0"/>
      </right>
      <top style="thin">
        <color theme="0"/>
      </top>
      <bottom style="thin">
        <color indexed="8"/>
      </bottom>
      <diagonal/>
    </border>
    <border>
      <left style="thin">
        <color indexed="8"/>
      </left>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4">
    <xf numFmtId="0" fontId="0"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applyNumberFormat="0" applyFill="0" applyBorder="0" applyAlignment="0" applyProtection="0">
      <alignment vertical="top"/>
      <protection locked="0"/>
    </xf>
  </cellStyleXfs>
  <cellXfs count="423">
    <xf numFmtId="0" fontId="0" fillId="0" borderId="0" xfId="0"/>
    <xf numFmtId="0" fontId="1" fillId="0" borderId="0" xfId="0" applyFont="1" applyBorder="1"/>
    <xf numFmtId="1" fontId="5" fillId="0" borderId="0" xfId="4" applyNumberFormat="1" applyFont="1" applyBorder="1" applyAlignment="1">
      <alignment horizontal="right" vertical="top"/>
    </xf>
    <xf numFmtId="166" fontId="5" fillId="0" borderId="0" xfId="4" applyNumberFormat="1" applyFont="1" applyBorder="1" applyAlignment="1">
      <alignment horizontal="right" vertical="top"/>
    </xf>
    <xf numFmtId="164" fontId="5" fillId="0" borderId="0" xfId="4" applyNumberFormat="1" applyFont="1" applyBorder="1" applyAlignment="1">
      <alignment horizontal="right" vertical="top"/>
    </xf>
    <xf numFmtId="167" fontId="5" fillId="0" borderId="0" xfId="4" applyNumberFormat="1" applyFont="1" applyBorder="1" applyAlignment="1">
      <alignment horizontal="right" vertical="top"/>
    </xf>
    <xf numFmtId="0" fontId="9" fillId="0" borderId="0" xfId="0" applyFont="1"/>
    <xf numFmtId="0" fontId="9" fillId="0" borderId="0" xfId="0" applyFont="1" applyBorder="1"/>
    <xf numFmtId="0" fontId="4" fillId="0" borderId="0" xfId="5" applyFont="1"/>
    <xf numFmtId="0" fontId="10" fillId="0" borderId="0" xfId="5" applyFont="1" applyBorder="1" applyAlignment="1">
      <alignment horizontal="left" wrapText="1"/>
    </xf>
    <xf numFmtId="0" fontId="10" fillId="0" borderId="0" xfId="0" applyFont="1" applyBorder="1"/>
    <xf numFmtId="9" fontId="9" fillId="0" borderId="0" xfId="0" applyNumberFormat="1" applyFont="1" applyBorder="1"/>
    <xf numFmtId="9" fontId="4" fillId="0" borderId="0" xfId="0" applyNumberFormat="1" applyFont="1" applyBorder="1"/>
    <xf numFmtId="9" fontId="4" fillId="0" borderId="0" xfId="5" applyNumberFormat="1" applyFont="1" applyBorder="1" applyAlignment="1">
      <alignment horizontal="right" vertical="top"/>
    </xf>
    <xf numFmtId="0" fontId="4" fillId="0" borderId="0" xfId="0" applyFont="1" applyBorder="1" applyAlignment="1">
      <alignment horizontal="center"/>
    </xf>
    <xf numFmtId="0" fontId="4" fillId="0" borderId="0" xfId="6"/>
    <xf numFmtId="0" fontId="0" fillId="0" borderId="0" xfId="0" applyAlignment="1"/>
    <xf numFmtId="0" fontId="12" fillId="0" borderId="0" xfId="0" applyFont="1" applyAlignment="1"/>
    <xf numFmtId="0" fontId="0" fillId="2" borderId="0" xfId="0" applyFill="1"/>
    <xf numFmtId="0" fontId="3" fillId="0" borderId="0" xfId="0" applyFont="1"/>
    <xf numFmtId="0" fontId="0" fillId="3" borderId="0" xfId="0" applyFill="1"/>
    <xf numFmtId="0" fontId="13" fillId="0" borderId="0" xfId="0" applyFont="1"/>
    <xf numFmtId="0" fontId="14" fillId="0" borderId="0" xfId="3" applyFont="1"/>
    <xf numFmtId="164" fontId="0" fillId="0" borderId="0" xfId="0" applyNumberFormat="1"/>
    <xf numFmtId="0" fontId="1" fillId="0" borderId="0" xfId="0" applyFont="1"/>
    <xf numFmtId="169" fontId="1" fillId="0" borderId="0" xfId="0" applyNumberFormat="1" applyFont="1" applyBorder="1"/>
    <xf numFmtId="0" fontId="5" fillId="0" borderId="0" xfId="6" applyFont="1" applyBorder="1" applyAlignment="1">
      <alignment horizontal="left"/>
    </xf>
    <xf numFmtId="164" fontId="6" fillId="0" borderId="0" xfId="0" applyNumberFormat="1" applyFont="1" applyBorder="1"/>
    <xf numFmtId="9" fontId="6" fillId="0" borderId="0" xfId="0" applyNumberFormat="1" applyFont="1" applyBorder="1"/>
    <xf numFmtId="166" fontId="6" fillId="0" borderId="0" xfId="6" applyNumberFormat="1" applyFont="1" applyBorder="1" applyAlignment="1">
      <alignment horizontal="right" vertical="top"/>
    </xf>
    <xf numFmtId="164" fontId="6" fillId="0" borderId="0" xfId="6" applyNumberFormat="1" applyFont="1" applyBorder="1" applyAlignment="1">
      <alignment horizontal="right" vertical="top"/>
    </xf>
    <xf numFmtId="0" fontId="0" fillId="0" borderId="0" xfId="0" applyFont="1"/>
    <xf numFmtId="0" fontId="15" fillId="0" borderId="0" xfId="0" applyFont="1"/>
    <xf numFmtId="0" fontId="0" fillId="5" borderId="1" xfId="0" applyFill="1" applyBorder="1"/>
    <xf numFmtId="0" fontId="0" fillId="7" borderId="1" xfId="0" applyFill="1" applyBorder="1"/>
    <xf numFmtId="0" fontId="0" fillId="4" borderId="1" xfId="0" applyFill="1" applyBorder="1"/>
    <xf numFmtId="0" fontId="0" fillId="6" borderId="1" xfId="0" applyFill="1" applyBorder="1"/>
    <xf numFmtId="0" fontId="15" fillId="0" borderId="0" xfId="3" applyFont="1"/>
    <xf numFmtId="166" fontId="5" fillId="0" borderId="0" xfId="3" applyNumberFormat="1" applyFont="1" applyBorder="1" applyAlignment="1">
      <alignment horizontal="right" vertical="top"/>
    </xf>
    <xf numFmtId="0" fontId="4" fillId="0" borderId="0" xfId="8"/>
    <xf numFmtId="0" fontId="18" fillId="2" borderId="2" xfId="2" applyFont="1" applyFill="1" applyBorder="1" applyAlignment="1">
      <alignment horizontal="left" vertical="center" wrapText="1"/>
    </xf>
    <xf numFmtId="0" fontId="18" fillId="0" borderId="2" xfId="9" applyFont="1" applyFill="1" applyBorder="1" applyAlignment="1">
      <alignment horizontal="left" wrapText="1"/>
    </xf>
    <xf numFmtId="164" fontId="18" fillId="0" borderId="2" xfId="9" applyNumberFormat="1" applyFont="1" applyFill="1" applyBorder="1" applyAlignment="1">
      <alignment horizontal="right"/>
    </xf>
    <xf numFmtId="0" fontId="16" fillId="0" borderId="0" xfId="0" applyFont="1"/>
    <xf numFmtId="0" fontId="19" fillId="3" borderId="6" xfId="9" applyFont="1" applyFill="1" applyBorder="1" applyAlignment="1">
      <alignment horizontal="center" vertical="center" wrapText="1"/>
    </xf>
    <xf numFmtId="0" fontId="19" fillId="3" borderId="7" xfId="9" applyFont="1" applyFill="1" applyBorder="1" applyAlignment="1">
      <alignment horizontal="center" vertical="center" wrapText="1"/>
    </xf>
    <xf numFmtId="0" fontId="19" fillId="3" borderId="9" xfId="9" applyFont="1" applyFill="1" applyBorder="1" applyAlignment="1">
      <alignment horizontal="center" vertical="center" wrapText="1"/>
    </xf>
    <xf numFmtId="0" fontId="19" fillId="3" borderId="8" xfId="9" applyFont="1" applyFill="1" applyBorder="1" applyAlignment="1">
      <alignment horizontal="left" vertical="center"/>
    </xf>
    <xf numFmtId="0" fontId="18" fillId="2" borderId="2" xfId="9" applyFont="1" applyFill="1" applyBorder="1" applyAlignment="1">
      <alignment horizontal="left" wrapText="1"/>
    </xf>
    <xf numFmtId="164" fontId="18" fillId="2" borderId="2" xfId="9" applyNumberFormat="1" applyFont="1" applyFill="1" applyBorder="1" applyAlignment="1">
      <alignment horizontal="right"/>
    </xf>
    <xf numFmtId="0" fontId="15" fillId="0" borderId="1" xfId="0" applyFont="1" applyBorder="1"/>
    <xf numFmtId="0" fontId="15" fillId="0" borderId="1" xfId="0" applyFont="1" applyFill="1" applyBorder="1"/>
    <xf numFmtId="0" fontId="18" fillId="0" borderId="2" xfId="2" applyFont="1" applyFill="1" applyBorder="1" applyAlignment="1">
      <alignment horizontal="left" vertical="center" wrapText="1"/>
    </xf>
    <xf numFmtId="0" fontId="15" fillId="0" borderId="10" xfId="0" applyFont="1" applyBorder="1"/>
    <xf numFmtId="0" fontId="15" fillId="0" borderId="2" xfId="0" applyFont="1" applyBorder="1"/>
    <xf numFmtId="0" fontId="19" fillId="3" borderId="11" xfId="0" applyFont="1" applyFill="1" applyBorder="1" applyAlignment="1">
      <alignment horizontal="center"/>
    </xf>
    <xf numFmtId="0" fontId="19" fillId="3" borderId="12" xfId="0" applyFont="1" applyFill="1" applyBorder="1" applyAlignment="1">
      <alignment horizontal="center"/>
    </xf>
    <xf numFmtId="0" fontId="19" fillId="3" borderId="13" xfId="0" applyFont="1" applyFill="1" applyBorder="1" applyAlignment="1">
      <alignment horizontal="center"/>
    </xf>
    <xf numFmtId="0" fontId="15" fillId="2" borderId="1" xfId="0" applyFont="1" applyFill="1" applyBorder="1"/>
    <xf numFmtId="0" fontId="15" fillId="2" borderId="2" xfId="0" applyFont="1" applyFill="1" applyBorder="1"/>
    <xf numFmtId="0" fontId="19" fillId="3" borderId="0" xfId="0" applyFont="1" applyFill="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5" fillId="2" borderId="15" xfId="0" applyFont="1" applyFill="1" applyBorder="1"/>
    <xf numFmtId="0" fontId="15" fillId="0" borderId="15" xfId="0" applyFont="1" applyBorder="1"/>
    <xf numFmtId="0" fontId="15" fillId="0" borderId="16" xfId="0" applyFont="1" applyBorder="1"/>
    <xf numFmtId="0" fontId="15" fillId="2" borderId="17" xfId="0" applyFont="1" applyFill="1" applyBorder="1"/>
    <xf numFmtId="0" fontId="15" fillId="0" borderId="17" xfId="0" applyFont="1" applyBorder="1"/>
    <xf numFmtId="0" fontId="15" fillId="2" borderId="15" xfId="0" applyFont="1" applyFill="1" applyBorder="1" applyAlignment="1">
      <alignment vertical="center" wrapText="1"/>
    </xf>
    <xf numFmtId="0" fontId="15" fillId="0" borderId="1" xfId="0" applyFont="1" applyBorder="1" applyAlignment="1">
      <alignment vertical="center" wrapText="1"/>
    </xf>
    <xf numFmtId="0" fontId="15" fillId="2" borderId="1" xfId="0" applyFont="1" applyFill="1" applyBorder="1" applyAlignment="1">
      <alignment vertical="center"/>
    </xf>
    <xf numFmtId="0" fontId="18" fillId="0" borderId="10" xfId="2" applyFont="1" applyFill="1" applyBorder="1" applyAlignment="1">
      <alignment horizontal="left" vertical="center" wrapText="1"/>
    </xf>
    <xf numFmtId="0" fontId="20" fillId="0" borderId="0" xfId="0" applyFont="1"/>
    <xf numFmtId="0" fontId="2" fillId="0" borderId="0" xfId="10"/>
    <xf numFmtId="0" fontId="3" fillId="0" borderId="0" xfId="0" applyFont="1" applyAlignment="1"/>
    <xf numFmtId="0" fontId="1" fillId="0" borderId="0" xfId="0" applyFont="1" applyFill="1" applyBorder="1" applyAlignment="1">
      <alignment horizontal="center"/>
    </xf>
    <xf numFmtId="0" fontId="6" fillId="0" borderId="0" xfId="0" applyFont="1" applyFill="1" applyBorder="1" applyAlignment="1">
      <alignment horizontal="center"/>
    </xf>
    <xf numFmtId="0" fontId="5" fillId="0" borderId="0" xfId="1" applyFont="1" applyBorder="1" applyAlignment="1">
      <alignment horizontal="left" vertical="top" wrapText="1"/>
    </xf>
    <xf numFmtId="0" fontId="7" fillId="0" borderId="0" xfId="0" applyFont="1" applyBorder="1" applyAlignment="1">
      <alignment horizontal="center" vertical="center"/>
    </xf>
    <xf numFmtId="0" fontId="15" fillId="0" borderId="2" xfId="0" applyFont="1" applyFill="1" applyBorder="1"/>
    <xf numFmtId="166" fontId="6" fillId="0" borderId="0" xfId="7" applyNumberFormat="1" applyFont="1" applyBorder="1" applyAlignment="1">
      <alignment horizontal="right" vertical="top"/>
    </xf>
    <xf numFmtId="164" fontId="6" fillId="0" borderId="0" xfId="7" applyNumberFormat="1" applyFont="1" applyBorder="1" applyAlignment="1">
      <alignment horizontal="right" vertical="top"/>
    </xf>
    <xf numFmtId="164" fontId="6" fillId="0" borderId="0" xfId="7" applyNumberFormat="1" applyFont="1" applyFill="1" applyBorder="1" applyAlignment="1">
      <alignment horizontal="right" vertical="top"/>
    </xf>
    <xf numFmtId="0" fontId="0" fillId="0" borderId="0" xfId="0" applyAlignment="1"/>
    <xf numFmtId="0" fontId="3" fillId="0" borderId="0" xfId="0" applyFont="1" applyAlignment="1">
      <alignment wrapText="1"/>
    </xf>
    <xf numFmtId="0" fontId="1" fillId="0" borderId="0" xfId="0" applyFont="1" applyBorder="1" applyAlignment="1">
      <alignment horizontal="center"/>
    </xf>
    <xf numFmtId="0" fontId="1" fillId="0" borderId="0" xfId="0" applyFont="1" applyBorder="1" applyAlignment="1"/>
    <xf numFmtId="0" fontId="6" fillId="0" borderId="0" xfId="0" applyFont="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center" vertical="center" wrapText="1"/>
    </xf>
    <xf numFmtId="0" fontId="27" fillId="0" borderId="23" xfId="11" applyFont="1" applyBorder="1" applyAlignment="1">
      <alignment horizontal="left"/>
    </xf>
    <xf numFmtId="0" fontId="18" fillId="0" borderId="2" xfId="11" applyFont="1" applyBorder="1" applyAlignment="1">
      <alignment horizontal="left" vertical="top" wrapText="1"/>
    </xf>
    <xf numFmtId="164" fontId="18" fillId="0" borderId="2" xfId="11" applyNumberFormat="1" applyFont="1" applyBorder="1" applyAlignment="1">
      <alignment horizontal="right" vertical="top"/>
    </xf>
    <xf numFmtId="0" fontId="19" fillId="3" borderId="6" xfId="11" applyFont="1" applyFill="1" applyBorder="1" applyAlignment="1">
      <alignment horizontal="center" vertical="center" wrapText="1"/>
    </xf>
    <xf numFmtId="0" fontId="19" fillId="3" borderId="7" xfId="11" applyFont="1" applyFill="1" applyBorder="1" applyAlignment="1">
      <alignment horizontal="center" vertical="center" wrapText="1"/>
    </xf>
    <xf numFmtId="0" fontId="19" fillId="3" borderId="9" xfId="11" applyFont="1" applyFill="1" applyBorder="1" applyAlignment="1">
      <alignment horizontal="center" vertical="center" wrapText="1"/>
    </xf>
    <xf numFmtId="0" fontId="19" fillId="3" borderId="8" xfId="11" applyFont="1" applyFill="1" applyBorder="1" applyAlignment="1">
      <alignment horizontal="center" vertical="center"/>
    </xf>
    <xf numFmtId="0" fontId="18" fillId="2" borderId="2" xfId="11" applyFont="1" applyFill="1" applyBorder="1" applyAlignment="1">
      <alignment horizontal="left" vertical="top" wrapText="1"/>
    </xf>
    <xf numFmtId="164" fontId="18" fillId="2" borderId="2" xfId="11" applyNumberFormat="1" applyFont="1" applyFill="1" applyBorder="1" applyAlignment="1">
      <alignment horizontal="right" vertical="top"/>
    </xf>
    <xf numFmtId="0" fontId="17" fillId="2" borderId="2" xfId="11" applyFont="1" applyFill="1" applyBorder="1" applyAlignment="1">
      <alignment horizontal="left" vertical="top" wrapText="1"/>
    </xf>
    <xf numFmtId="164" fontId="17" fillId="2" borderId="2" xfId="11" applyNumberFormat="1" applyFont="1" applyFill="1" applyBorder="1" applyAlignment="1">
      <alignment horizontal="right" vertical="top"/>
    </xf>
    <xf numFmtId="0" fontId="2" fillId="0" borderId="0" xfId="12"/>
    <xf numFmtId="0" fontId="17" fillId="2" borderId="2" xfId="9" applyFont="1" applyFill="1" applyBorder="1" applyAlignment="1">
      <alignment horizontal="left" wrapText="1"/>
    </xf>
    <xf numFmtId="164" fontId="8" fillId="2" borderId="2" xfId="0" applyNumberFormat="1" applyFont="1" applyFill="1" applyBorder="1"/>
    <xf numFmtId="0" fontId="0" fillId="0" borderId="1" xfId="0" applyBorder="1"/>
    <xf numFmtId="0" fontId="0" fillId="0" borderId="0" xfId="0" applyAlignment="1"/>
    <xf numFmtId="0" fontId="5" fillId="0" borderId="0" xfId="3" applyFont="1" applyBorder="1" applyAlignment="1">
      <alignment horizontal="left" vertical="top" wrapText="1"/>
    </xf>
    <xf numFmtId="0" fontId="5" fillId="0" borderId="0" xfId="3" applyFont="1" applyBorder="1" applyAlignment="1">
      <alignment horizontal="center" wrapText="1"/>
    </xf>
    <xf numFmtId="164" fontId="18" fillId="0" borderId="2" xfId="1" applyNumberFormat="1" applyFont="1" applyBorder="1" applyAlignment="1">
      <alignment horizontal="right"/>
    </xf>
    <xf numFmtId="164" fontId="2" fillId="0" borderId="2" xfId="1" applyNumberFormat="1" applyFont="1" applyBorder="1" applyAlignment="1"/>
    <xf numFmtId="164" fontId="18" fillId="0" borderId="1" xfId="1" applyNumberFormat="1" applyFont="1" applyBorder="1" applyAlignment="1">
      <alignment horizontal="right"/>
    </xf>
    <xf numFmtId="164" fontId="15" fillId="0" borderId="1" xfId="0" applyNumberFormat="1" applyFont="1" applyBorder="1" applyAlignment="1"/>
    <xf numFmtId="0" fontId="18" fillId="0" borderId="2" xfId="1" applyFont="1" applyBorder="1" applyAlignment="1">
      <alignment horizontal="left" vertical="center" wrapText="1"/>
    </xf>
    <xf numFmtId="0" fontId="2" fillId="0" borderId="0" xfId="13"/>
    <xf numFmtId="0" fontId="11" fillId="0" borderId="23" xfId="13" applyFont="1" applyBorder="1" applyAlignment="1">
      <alignment horizontal="left"/>
    </xf>
    <xf numFmtId="169" fontId="0" fillId="0" borderId="1" xfId="0" applyNumberFormat="1" applyBorder="1"/>
    <xf numFmtId="0" fontId="5" fillId="0" borderId="0" xfId="4" applyFont="1" applyBorder="1" applyAlignment="1">
      <alignment horizontal="center"/>
    </xf>
    <xf numFmtId="0" fontId="9" fillId="0" borderId="0" xfId="0" applyFont="1" applyAlignment="1"/>
    <xf numFmtId="0" fontId="1" fillId="0" borderId="0" xfId="0" applyFont="1" applyAlignment="1"/>
    <xf numFmtId="0" fontId="2" fillId="0" borderId="0" xfId="14"/>
    <xf numFmtId="0" fontId="1" fillId="0" borderId="0" xfId="0" applyFont="1" applyBorder="1" applyAlignment="1">
      <alignment horizontal="center" vertical="center"/>
    </xf>
    <xf numFmtId="0" fontId="1" fillId="0" borderId="0" xfId="0" applyFont="1" applyBorder="1" applyAlignment="1">
      <alignment horizontal="left"/>
    </xf>
    <xf numFmtId="1" fontId="5" fillId="0" borderId="0" xfId="14" applyNumberFormat="1" applyFont="1" applyBorder="1" applyAlignment="1">
      <alignment horizontal="right" vertical="top"/>
    </xf>
    <xf numFmtId="166" fontId="5" fillId="0" borderId="0" xfId="14" applyNumberFormat="1" applyFont="1" applyBorder="1" applyAlignment="1">
      <alignment horizontal="right" vertical="top"/>
    </xf>
    <xf numFmtId="164" fontId="5" fillId="0" borderId="0" xfId="14" applyNumberFormat="1" applyFont="1" applyBorder="1" applyAlignment="1">
      <alignment horizontal="right" vertical="top"/>
    </xf>
    <xf numFmtId="167" fontId="5" fillId="0" borderId="0" xfId="14" applyNumberFormat="1" applyFont="1" applyBorder="1" applyAlignment="1">
      <alignment horizontal="right" vertical="top"/>
    </xf>
    <xf numFmtId="0" fontId="2" fillId="0" borderId="0" xfId="5" applyFont="1" applyBorder="1"/>
    <xf numFmtId="0" fontId="10" fillId="0" borderId="0" xfId="5" applyFont="1" applyBorder="1" applyAlignment="1">
      <alignment horizontal="center" wrapText="1"/>
    </xf>
    <xf numFmtId="0" fontId="10" fillId="0" borderId="0" xfId="5" applyFont="1" applyBorder="1" applyAlignment="1">
      <alignment horizontal="right" wrapText="1"/>
    </xf>
    <xf numFmtId="0" fontId="10" fillId="0" borderId="0" xfId="5" applyFont="1" applyBorder="1" applyAlignment="1">
      <alignment horizontal="left" vertical="top" wrapText="1"/>
    </xf>
    <xf numFmtId="164" fontId="10" fillId="0" borderId="0" xfId="5" applyNumberFormat="1" applyFont="1" applyBorder="1" applyAlignment="1">
      <alignment horizontal="right" vertical="top"/>
    </xf>
    <xf numFmtId="0" fontId="2" fillId="0" borderId="0" xfId="15"/>
    <xf numFmtId="0" fontId="11" fillId="0" borderId="23" xfId="15" applyFont="1" applyBorder="1" applyAlignment="1">
      <alignment horizontal="left"/>
    </xf>
    <xf numFmtId="0" fontId="11" fillId="0" borderId="33" xfId="15" applyFont="1" applyBorder="1" applyAlignment="1">
      <alignment horizontal="left"/>
    </xf>
    <xf numFmtId="0" fontId="2" fillId="0" borderId="0" xfId="0" applyFont="1" applyBorder="1" applyAlignment="1">
      <alignment horizontal="center" wrapText="1"/>
    </xf>
    <xf numFmtId="9" fontId="0" fillId="0" borderId="1" xfId="0" applyNumberFormat="1" applyBorder="1"/>
    <xf numFmtId="0" fontId="7" fillId="0" borderId="0" xfId="0" applyFont="1" applyBorder="1"/>
    <xf numFmtId="169" fontId="7" fillId="0" borderId="0" xfId="0" applyNumberFormat="1" applyFont="1" applyBorder="1"/>
    <xf numFmtId="9" fontId="7" fillId="0" borderId="0" xfId="0" applyNumberFormat="1" applyFont="1" applyBorder="1"/>
    <xf numFmtId="0" fontId="29" fillId="0" borderId="0" xfId="0" applyFont="1"/>
    <xf numFmtId="0" fontId="2" fillId="0" borderId="0" xfId="16"/>
    <xf numFmtId="0" fontId="11" fillId="0" borderId="0" xfId="16" applyFont="1" applyBorder="1" applyAlignment="1">
      <alignment horizontal="left"/>
    </xf>
    <xf numFmtId="0" fontId="11" fillId="0" borderId="40" xfId="16" applyFont="1" applyBorder="1" applyAlignment="1">
      <alignment horizontal="left"/>
    </xf>
    <xf numFmtId="0" fontId="15" fillId="0" borderId="2" xfId="0" applyFont="1" applyBorder="1" applyAlignment="1">
      <alignment horizontal="left"/>
    </xf>
    <xf numFmtId="166" fontId="18" fillId="0" borderId="2" xfId="16" applyNumberFormat="1" applyFont="1" applyBorder="1" applyAlignment="1">
      <alignment horizontal="right" vertical="top"/>
    </xf>
    <xf numFmtId="1" fontId="18" fillId="0" borderId="2" xfId="16" applyNumberFormat="1" applyFont="1" applyBorder="1" applyAlignment="1">
      <alignment horizontal="right" vertical="top"/>
    </xf>
    <xf numFmtId="164" fontId="18" fillId="0" borderId="2" xfId="16" applyNumberFormat="1" applyFont="1" applyBorder="1" applyAlignment="1">
      <alignment horizontal="right" vertical="top"/>
    </xf>
    <xf numFmtId="0" fontId="18" fillId="0" borderId="2" xfId="16" applyNumberFormat="1" applyFont="1" applyBorder="1" applyAlignment="1">
      <alignment horizontal="left" vertical="top" wrapText="1"/>
    </xf>
    <xf numFmtId="0" fontId="13" fillId="0" borderId="0" xfId="0" applyFont="1" applyAlignment="1"/>
    <xf numFmtId="0" fontId="6" fillId="0" borderId="0" xfId="0" applyFont="1" applyBorder="1" applyAlignment="1"/>
    <xf numFmtId="0" fontId="6" fillId="0" borderId="0" xfId="7" applyFont="1" applyBorder="1" applyAlignment="1">
      <alignment horizontal="left" vertical="top"/>
    </xf>
    <xf numFmtId="9" fontId="6" fillId="0" borderId="0" xfId="0" applyNumberFormat="1" applyFont="1" applyBorder="1" applyAlignment="1"/>
    <xf numFmtId="0" fontId="0" fillId="0" borderId="41" xfId="0" applyBorder="1"/>
    <xf numFmtId="0" fontId="2" fillId="0" borderId="0" xfId="17"/>
    <xf numFmtId="0" fontId="11" fillId="0" borderId="23" xfId="17" applyFont="1" applyBorder="1" applyAlignment="1">
      <alignment horizontal="left"/>
    </xf>
    <xf numFmtId="0" fontId="11" fillId="0" borderId="42" xfId="17" applyFont="1" applyBorder="1" applyAlignment="1">
      <alignment horizontal="center"/>
    </xf>
    <xf numFmtId="0" fontId="11" fillId="0" borderId="0" xfId="17" applyFont="1" applyBorder="1" applyAlignment="1">
      <alignment horizontal="center"/>
    </xf>
    <xf numFmtId="166" fontId="18" fillId="0" borderId="2" xfId="17" applyNumberFormat="1" applyFont="1" applyBorder="1" applyAlignment="1">
      <alignment horizontal="right" vertical="center"/>
    </xf>
    <xf numFmtId="164" fontId="18" fillId="0" borderId="2" xfId="17" applyNumberFormat="1" applyFont="1" applyBorder="1" applyAlignment="1">
      <alignment horizontal="right" vertical="center"/>
    </xf>
    <xf numFmtId="0" fontId="2" fillId="0" borderId="0" xfId="18"/>
    <xf numFmtId="169" fontId="1" fillId="0" borderId="0" xfId="0" applyNumberFormat="1" applyFont="1"/>
    <xf numFmtId="0" fontId="2" fillId="0" borderId="0" xfId="19"/>
    <xf numFmtId="0" fontId="11" fillId="0" borderId="0" xfId="19" applyFont="1" applyBorder="1" applyAlignment="1">
      <alignment horizontal="center" wrapText="1"/>
    </xf>
    <xf numFmtId="0" fontId="0" fillId="0" borderId="0" xfId="0" applyBorder="1"/>
    <xf numFmtId="0" fontId="18" fillId="0" borderId="2" xfId="19" applyFont="1" applyBorder="1" applyAlignment="1">
      <alignment horizontal="left" wrapText="1"/>
    </xf>
    <xf numFmtId="164" fontId="18" fillId="0" borderId="2" xfId="19" applyNumberFormat="1" applyFont="1" applyBorder="1" applyAlignment="1">
      <alignment horizontal="right"/>
    </xf>
    <xf numFmtId="168" fontId="18" fillId="0" borderId="2" xfId="19" applyNumberFormat="1" applyFont="1" applyBorder="1" applyAlignment="1">
      <alignment horizontal="right"/>
    </xf>
    <xf numFmtId="1" fontId="0" fillId="0" borderId="0" xfId="0" applyNumberFormat="1"/>
    <xf numFmtId="0" fontId="26" fillId="0" borderId="0" xfId="19" applyFont="1" applyFill="1" applyBorder="1" applyAlignment="1">
      <alignment horizontal="center" wrapText="1"/>
    </xf>
    <xf numFmtId="0" fontId="26" fillId="0" borderId="0" xfId="19" applyFont="1" applyFill="1" applyBorder="1" applyAlignment="1">
      <alignment horizontal="left"/>
    </xf>
    <xf numFmtId="0" fontId="5" fillId="0" borderId="0" xfId="19" applyFont="1" applyFill="1" applyBorder="1" applyAlignment="1">
      <alignment horizontal="left"/>
    </xf>
    <xf numFmtId="0" fontId="1" fillId="0" borderId="0" xfId="0" applyFont="1" applyFill="1" applyBorder="1"/>
    <xf numFmtId="0" fontId="6" fillId="0" borderId="0" xfId="19" applyFont="1" applyFill="1" applyBorder="1" applyAlignment="1">
      <alignment horizontal="left" wrapText="1"/>
    </xf>
    <xf numFmtId="164" fontId="6" fillId="0" borderId="0" xfId="19" applyNumberFormat="1" applyFont="1" applyFill="1" applyBorder="1" applyAlignment="1">
      <alignment horizontal="right"/>
    </xf>
    <xf numFmtId="168" fontId="6" fillId="0" borderId="0" xfId="19" applyNumberFormat="1" applyFont="1" applyFill="1" applyBorder="1" applyAlignment="1">
      <alignment horizontal="right"/>
    </xf>
    <xf numFmtId="0" fontId="11" fillId="0" borderId="23" xfId="20" applyFont="1" applyBorder="1" applyAlignment="1">
      <alignment horizontal="left"/>
    </xf>
    <xf numFmtId="0" fontId="23" fillId="0" borderId="0" xfId="20" applyFont="1" applyBorder="1" applyAlignment="1">
      <alignment horizontal="center" vertical="center"/>
    </xf>
    <xf numFmtId="0" fontId="0" fillId="0" borderId="0" xfId="0" applyAlignment="1">
      <alignment vertical="center"/>
    </xf>
    <xf numFmtId="0" fontId="26" fillId="3" borderId="30" xfId="20" applyFont="1" applyFill="1" applyBorder="1" applyAlignment="1">
      <alignment horizontal="center" vertical="center"/>
    </xf>
    <xf numFmtId="0" fontId="26" fillId="3" borderId="31" xfId="20" applyFont="1" applyFill="1" applyBorder="1" applyAlignment="1">
      <alignment horizontal="center" vertical="center"/>
    </xf>
    <xf numFmtId="0" fontId="26" fillId="3" borderId="32" xfId="20" applyFont="1" applyFill="1" applyBorder="1" applyAlignment="1">
      <alignment horizontal="center" vertical="center"/>
    </xf>
    <xf numFmtId="0" fontId="26" fillId="3" borderId="30" xfId="20" applyNumberFormat="1" applyFont="1" applyFill="1" applyBorder="1" applyAlignment="1">
      <alignment horizontal="center" vertical="center"/>
    </xf>
    <xf numFmtId="0" fontId="26" fillId="3" borderId="31" xfId="20" applyNumberFormat="1" applyFont="1" applyFill="1" applyBorder="1" applyAlignment="1">
      <alignment horizontal="center" vertical="center"/>
    </xf>
    <xf numFmtId="0" fontId="26" fillId="3" borderId="32" xfId="20" applyFont="1" applyFill="1" applyBorder="1" applyAlignment="1">
      <alignment horizontal="center" vertical="center" wrapText="1"/>
    </xf>
    <xf numFmtId="0" fontId="26" fillId="3" borderId="43" xfId="20" applyFont="1" applyFill="1" applyBorder="1" applyAlignment="1">
      <alignment horizontal="center" vertical="center"/>
    </xf>
    <xf numFmtId="0" fontId="26" fillId="3" borderId="6" xfId="20" applyFont="1" applyFill="1" applyBorder="1" applyAlignment="1">
      <alignment horizontal="center" vertical="center"/>
    </xf>
    <xf numFmtId="0" fontId="26" fillId="3" borderId="7" xfId="20" applyFont="1" applyFill="1" applyBorder="1" applyAlignment="1">
      <alignment horizontal="center" vertical="center" wrapText="1"/>
    </xf>
    <xf numFmtId="0" fontId="26" fillId="3" borderId="6" xfId="20" applyFont="1" applyFill="1" applyBorder="1" applyAlignment="1">
      <alignment horizontal="center" vertical="center" wrapText="1"/>
    </xf>
    <xf numFmtId="0" fontId="26" fillId="3" borderId="9" xfId="20" applyFont="1" applyFill="1" applyBorder="1" applyAlignment="1">
      <alignment horizontal="center" vertical="center" wrapText="1"/>
    </xf>
    <xf numFmtId="0" fontId="26" fillId="3" borderId="8" xfId="20" applyFont="1" applyFill="1" applyBorder="1" applyAlignment="1">
      <alignment horizontal="left" vertical="center"/>
    </xf>
    <xf numFmtId="165" fontId="1" fillId="0" borderId="0" xfId="0" applyNumberFormat="1" applyFont="1" applyBorder="1" applyAlignment="1"/>
    <xf numFmtId="0" fontId="2" fillId="0" borderId="0" xfId="21"/>
    <xf numFmtId="0" fontId="10" fillId="0" borderId="0" xfId="3" applyFont="1" applyBorder="1" applyAlignment="1">
      <alignment horizontal="left"/>
    </xf>
    <xf numFmtId="0" fontId="5" fillId="0" borderId="0" xfId="3" applyFont="1" applyBorder="1" applyAlignment="1">
      <alignment horizontal="left"/>
    </xf>
    <xf numFmtId="164" fontId="5" fillId="0" borderId="0" xfId="21" applyNumberFormat="1" applyFont="1" applyBorder="1" applyAlignment="1">
      <alignment horizontal="right" vertical="top"/>
    </xf>
    <xf numFmtId="166" fontId="5" fillId="0" borderId="0" xfId="21" applyNumberFormat="1" applyFont="1" applyBorder="1" applyAlignment="1">
      <alignment horizontal="right" vertical="top"/>
    </xf>
    <xf numFmtId="0" fontId="2" fillId="0" borderId="0" xfId="22"/>
    <xf numFmtId="0" fontId="11" fillId="0" borderId="40" xfId="22" applyFont="1" applyBorder="1" applyAlignment="1">
      <alignment horizontal="left"/>
    </xf>
    <xf numFmtId="0" fontId="12" fillId="0" borderId="0" xfId="0" applyFont="1"/>
    <xf numFmtId="0" fontId="32" fillId="0" borderId="0" xfId="0" applyFont="1" applyFill="1" applyBorder="1" applyAlignment="1">
      <alignment horizontal="center"/>
    </xf>
    <xf numFmtId="0" fontId="33" fillId="0" borderId="0" xfId="0" applyFont="1" applyFill="1" applyBorder="1" applyAlignment="1">
      <alignment horizontal="center"/>
    </xf>
    <xf numFmtId="0" fontId="34" fillId="0" borderId="0" xfId="0" applyFont="1"/>
    <xf numFmtId="0" fontId="1" fillId="0" borderId="0" xfId="0" applyFont="1" applyBorder="1" applyAlignment="1"/>
    <xf numFmtId="0" fontId="15" fillId="2" borderId="2" xfId="0" applyFont="1" applyFill="1" applyBorder="1" applyAlignment="1">
      <alignment horizontal="left"/>
    </xf>
    <xf numFmtId="0" fontId="15" fillId="0" borderId="0" xfId="0" applyFont="1" applyBorder="1"/>
    <xf numFmtId="0" fontId="15" fillId="0" borderId="0" xfId="0" applyFont="1" applyFill="1" applyBorder="1"/>
    <xf numFmtId="0" fontId="18" fillId="0" borderId="44" xfId="2" applyFont="1" applyFill="1" applyBorder="1" applyAlignment="1">
      <alignment horizontal="left" vertical="center" wrapText="1"/>
    </xf>
    <xf numFmtId="0" fontId="30" fillId="0" borderId="42" xfId="2" applyFont="1" applyFill="1" applyBorder="1" applyAlignment="1">
      <alignment horizontal="left" vertical="center" wrapText="1"/>
    </xf>
    <xf numFmtId="0" fontId="36" fillId="0" borderId="0" xfId="0" applyFont="1"/>
    <xf numFmtId="0" fontId="31" fillId="0" borderId="0" xfId="0" applyFont="1" applyFill="1" applyBorder="1" applyAlignment="1">
      <alignment horizontal="center"/>
    </xf>
    <xf numFmtId="0" fontId="38" fillId="0" borderId="0" xfId="0" applyFont="1"/>
    <xf numFmtId="0" fontId="8" fillId="0" borderId="0" xfId="0" applyFont="1"/>
    <xf numFmtId="0" fontId="0" fillId="0" borderId="0" xfId="0" applyAlignment="1"/>
    <xf numFmtId="0" fontId="18" fillId="8" borderId="2" xfId="11" applyFont="1" applyFill="1" applyBorder="1" applyAlignment="1">
      <alignment horizontal="left" vertical="top" wrapText="1"/>
    </xf>
    <xf numFmtId="164" fontId="18" fillId="8" borderId="2" xfId="11" applyNumberFormat="1" applyFont="1" applyFill="1" applyBorder="1" applyAlignment="1">
      <alignment horizontal="right" vertical="top"/>
    </xf>
    <xf numFmtId="1" fontId="15" fillId="0" borderId="2" xfId="0" applyNumberFormat="1" applyFont="1" applyBorder="1" applyAlignment="1"/>
    <xf numFmtId="166" fontId="18" fillId="0" borderId="2" xfId="17" applyNumberFormat="1" applyFont="1" applyBorder="1" applyAlignment="1">
      <alignment horizontal="right"/>
    </xf>
    <xf numFmtId="166" fontId="18" fillId="0" borderId="2" xfId="16" applyNumberFormat="1" applyFont="1" applyBorder="1" applyAlignment="1">
      <alignment horizontal="right"/>
    </xf>
    <xf numFmtId="166" fontId="28" fillId="0" borderId="2" xfId="13" applyNumberFormat="1" applyFont="1" applyBorder="1" applyAlignment="1">
      <alignment horizontal="right" vertical="center"/>
    </xf>
    <xf numFmtId="0" fontId="3" fillId="0" borderId="0" xfId="0" applyFont="1" applyAlignment="1">
      <alignment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18" fillId="0" borderId="2" xfId="16" applyFont="1" applyBorder="1" applyAlignment="1">
      <alignment horizontal="left" vertical="center" wrapText="1"/>
    </xf>
    <xf numFmtId="165" fontId="39" fillId="0" borderId="10" xfId="0" applyNumberFormat="1" applyFont="1" applyBorder="1" applyAlignment="1"/>
    <xf numFmtId="165" fontId="39" fillId="0" borderId="2" xfId="0" applyNumberFormat="1" applyFont="1" applyBorder="1" applyAlignment="1"/>
    <xf numFmtId="0" fontId="29" fillId="0" borderId="0" xfId="0" applyFont="1" applyAlignment="1">
      <alignment vertical="top"/>
    </xf>
    <xf numFmtId="0" fontId="40" fillId="0" borderId="0" xfId="0" applyFont="1" applyAlignment="1">
      <alignment vertical="top"/>
    </xf>
    <xf numFmtId="0" fontId="22" fillId="0" borderId="33" xfId="1" applyFont="1" applyBorder="1" applyAlignment="1">
      <alignment horizontal="left"/>
    </xf>
    <xf numFmtId="0" fontId="19" fillId="3" borderId="8" xfId="1" applyFont="1" applyFill="1" applyBorder="1" applyAlignment="1">
      <alignment horizontal="center" vertical="center"/>
    </xf>
    <xf numFmtId="0" fontId="19" fillId="3" borderId="9" xfId="1" applyFont="1" applyFill="1" applyBorder="1" applyAlignment="1">
      <alignment horizontal="center" vertical="center" wrapText="1"/>
    </xf>
    <xf numFmtId="0" fontId="19" fillId="3" borderId="6" xfId="1" applyFont="1" applyFill="1" applyBorder="1" applyAlignment="1">
      <alignment horizontal="center" vertical="center" wrapText="1"/>
    </xf>
    <xf numFmtId="0" fontId="19" fillId="3" borderId="7" xfId="1" applyFont="1" applyFill="1" applyBorder="1" applyAlignment="1">
      <alignment horizontal="center" vertical="center" wrapText="1"/>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wrapText="1"/>
    </xf>
    <xf numFmtId="0" fontId="18" fillId="0" borderId="2" xfId="1" applyFont="1" applyBorder="1" applyAlignment="1">
      <alignment horizontal="left" wrapText="1"/>
    </xf>
    <xf numFmtId="164" fontId="15" fillId="0" borderId="1" xfId="0" applyNumberFormat="1" applyFont="1" applyBorder="1"/>
    <xf numFmtId="164" fontId="15" fillId="0" borderId="0" xfId="0" applyNumberFormat="1" applyFont="1"/>
    <xf numFmtId="1" fontId="18" fillId="0" borderId="2" xfId="13" applyNumberFormat="1" applyFont="1" applyBorder="1" applyAlignment="1">
      <alignment horizontal="right" vertical="center"/>
    </xf>
    <xf numFmtId="164" fontId="18" fillId="0" borderId="2" xfId="13" applyNumberFormat="1" applyFont="1" applyBorder="1" applyAlignment="1">
      <alignment horizontal="right" vertical="center"/>
    </xf>
    <xf numFmtId="166" fontId="18" fillId="0" borderId="2" xfId="13" applyNumberFormat="1" applyFont="1" applyBorder="1" applyAlignment="1">
      <alignment horizontal="right" vertical="center"/>
    </xf>
    <xf numFmtId="0" fontId="19" fillId="3" borderId="8" xfId="13" applyFont="1" applyFill="1" applyBorder="1" applyAlignment="1">
      <alignment horizontal="center" wrapText="1"/>
    </xf>
    <xf numFmtId="0" fontId="19" fillId="3" borderId="8" xfId="13" applyFont="1" applyFill="1" applyBorder="1" applyAlignment="1">
      <alignment horizontal="center" vertical="center" wrapText="1"/>
    </xf>
    <xf numFmtId="0" fontId="18" fillId="0" borderId="2" xfId="15" applyFont="1" applyBorder="1" applyAlignment="1">
      <alignment horizontal="left" vertical="center" wrapText="1"/>
    </xf>
    <xf numFmtId="1" fontId="18" fillId="0" borderId="2" xfId="15" applyNumberFormat="1" applyFont="1" applyBorder="1" applyAlignment="1">
      <alignment horizontal="right" vertical="center"/>
    </xf>
    <xf numFmtId="166" fontId="28" fillId="0" borderId="2" xfId="15" applyNumberFormat="1" applyFont="1" applyBorder="1" applyAlignment="1">
      <alignment horizontal="right" vertical="center"/>
    </xf>
    <xf numFmtId="164" fontId="18" fillId="0" borderId="2" xfId="15" applyNumberFormat="1" applyFont="1" applyBorder="1" applyAlignment="1">
      <alignment horizontal="right" vertical="center"/>
    </xf>
    <xf numFmtId="166" fontId="18" fillId="0" borderId="2" xfId="15" applyNumberFormat="1" applyFont="1" applyBorder="1" applyAlignment="1">
      <alignment horizontal="right" vertical="center"/>
    </xf>
    <xf numFmtId="166" fontId="28" fillId="0" borderId="2" xfId="15" applyNumberFormat="1" applyFont="1" applyBorder="1" applyAlignment="1">
      <alignment horizontal="right"/>
    </xf>
    <xf numFmtId="164" fontId="15" fillId="0" borderId="2" xfId="0" applyNumberFormat="1" applyFont="1" applyBorder="1" applyAlignment="1"/>
    <xf numFmtId="166" fontId="18" fillId="0" borderId="2" xfId="15" applyNumberFormat="1" applyFont="1" applyBorder="1" applyAlignment="1">
      <alignment horizontal="right"/>
    </xf>
    <xf numFmtId="0" fontId="19" fillId="3" borderId="8" xfId="15" applyFont="1" applyFill="1" applyBorder="1" applyAlignment="1">
      <alignment horizontal="center" vertical="center" wrapText="1"/>
    </xf>
    <xf numFmtId="0" fontId="19" fillId="3" borderId="18" xfId="15" applyFont="1" applyFill="1" applyBorder="1" applyAlignment="1">
      <alignment horizontal="center" vertical="center" wrapText="1"/>
    </xf>
    <xf numFmtId="166" fontId="28" fillId="0" borderId="2" xfId="16" applyNumberFormat="1" applyFont="1" applyBorder="1" applyAlignment="1">
      <alignment horizontal="right" vertical="top"/>
    </xf>
    <xf numFmtId="166" fontId="28" fillId="0" borderId="2" xfId="16" applyNumberFormat="1" applyFont="1" applyBorder="1" applyAlignment="1">
      <alignment horizontal="right"/>
    </xf>
    <xf numFmtId="0" fontId="19" fillId="3" borderId="8" xfId="16" applyFont="1" applyFill="1" applyBorder="1" applyAlignment="1">
      <alignment horizontal="center" vertical="center" wrapText="1"/>
    </xf>
    <xf numFmtId="0" fontId="19" fillId="3" borderId="18" xfId="16" applyFont="1" applyFill="1" applyBorder="1" applyAlignment="1">
      <alignment horizontal="center" vertical="center" wrapText="1"/>
    </xf>
    <xf numFmtId="0" fontId="18" fillId="0" borderId="2" xfId="17" applyFont="1" applyBorder="1" applyAlignment="1">
      <alignment horizontal="left" vertical="center" wrapText="1"/>
    </xf>
    <xf numFmtId="1" fontId="18" fillId="0" borderId="2" xfId="17" applyNumberFormat="1" applyFont="1" applyBorder="1" applyAlignment="1">
      <alignment horizontal="right" vertical="center"/>
    </xf>
    <xf numFmtId="166" fontId="28" fillId="0" borderId="2" xfId="17" applyNumberFormat="1" applyFont="1" applyBorder="1" applyAlignment="1">
      <alignment horizontal="right" vertical="center"/>
    </xf>
    <xf numFmtId="0" fontId="18" fillId="0" borderId="2" xfId="17" applyFont="1" applyFill="1" applyBorder="1" applyAlignment="1">
      <alignment horizontal="left" wrapText="1"/>
    </xf>
    <xf numFmtId="166" fontId="28" fillId="0" borderId="2" xfId="17" applyNumberFormat="1" applyFont="1" applyBorder="1" applyAlignment="1">
      <alignment horizontal="right"/>
    </xf>
    <xf numFmtId="0" fontId="19" fillId="3" borderId="8" xfId="17" applyFont="1" applyFill="1" applyBorder="1" applyAlignment="1">
      <alignment horizontal="center" vertical="center"/>
    </xf>
    <xf numFmtId="0" fontId="18" fillId="0" borderId="2" xfId="18" applyFont="1" applyBorder="1" applyAlignment="1">
      <alignment horizontal="left" wrapText="1"/>
    </xf>
    <xf numFmtId="1" fontId="18" fillId="0" borderId="2" xfId="18" applyNumberFormat="1" applyFont="1" applyBorder="1" applyAlignment="1">
      <alignment horizontal="right"/>
    </xf>
    <xf numFmtId="166" fontId="28" fillId="0" borderId="2" xfId="18" applyNumberFormat="1" applyFont="1" applyBorder="1" applyAlignment="1">
      <alignment horizontal="right"/>
    </xf>
    <xf numFmtId="164" fontId="18" fillId="0" borderId="2" xfId="18" applyNumberFormat="1" applyFont="1" applyBorder="1" applyAlignment="1">
      <alignment horizontal="right"/>
    </xf>
    <xf numFmtId="166" fontId="18" fillId="0" borderId="2" xfId="18" applyNumberFormat="1" applyFont="1" applyBorder="1" applyAlignment="1">
      <alignment horizontal="right"/>
    </xf>
    <xf numFmtId="0" fontId="22" fillId="0" borderId="23" xfId="18" applyFont="1" applyBorder="1" applyAlignment="1">
      <alignment horizontal="left"/>
    </xf>
    <xf numFmtId="0" fontId="19" fillId="3" borderId="8" xfId="18" applyFont="1" applyFill="1" applyBorder="1" applyAlignment="1">
      <alignment horizontal="center" vertical="center"/>
    </xf>
    <xf numFmtId="0" fontId="18" fillId="0" borderId="2" xfId="18" applyFont="1" applyBorder="1" applyAlignment="1">
      <alignment horizontal="left" vertical="center" wrapText="1"/>
    </xf>
    <xf numFmtId="1" fontId="18" fillId="0" borderId="2" xfId="18" applyNumberFormat="1" applyFont="1" applyBorder="1" applyAlignment="1">
      <alignment horizontal="right" vertical="center"/>
    </xf>
    <xf numFmtId="166" fontId="28" fillId="0" borderId="2" xfId="18" applyNumberFormat="1" applyFont="1" applyBorder="1" applyAlignment="1">
      <alignment horizontal="right" vertical="center"/>
    </xf>
    <xf numFmtId="164" fontId="18" fillId="0" borderId="2" xfId="18" applyNumberFormat="1" applyFont="1" applyBorder="1" applyAlignment="1">
      <alignment horizontal="right" vertical="center"/>
    </xf>
    <xf numFmtId="166" fontId="18" fillId="0" borderId="2" xfId="18" applyNumberFormat="1" applyFont="1" applyBorder="1" applyAlignment="1">
      <alignment horizontal="right" vertical="center"/>
    </xf>
    <xf numFmtId="0" fontId="2" fillId="0" borderId="0" xfId="13" applyFont="1" applyAlignment="1">
      <alignment vertical="center"/>
    </xf>
    <xf numFmtId="0" fontId="22" fillId="0" borderId="23" xfId="19" applyFont="1" applyBorder="1" applyAlignment="1">
      <alignment horizontal="left"/>
    </xf>
    <xf numFmtId="0" fontId="19" fillId="3" borderId="8" xfId="19" applyFont="1" applyFill="1" applyBorder="1" applyAlignment="1">
      <alignment horizontal="left"/>
    </xf>
    <xf numFmtId="0" fontId="19" fillId="3" borderId="9" xfId="19" applyFont="1" applyFill="1" applyBorder="1" applyAlignment="1">
      <alignment horizontal="center" wrapText="1"/>
    </xf>
    <xf numFmtId="0" fontId="19" fillId="3" borderId="6" xfId="19" applyFont="1" applyFill="1" applyBorder="1" applyAlignment="1">
      <alignment horizontal="center" wrapText="1"/>
    </xf>
    <xf numFmtId="0" fontId="19" fillId="3" borderId="7" xfId="19" applyFont="1" applyFill="1" applyBorder="1" applyAlignment="1">
      <alignment horizontal="center" wrapText="1"/>
    </xf>
    <xf numFmtId="0" fontId="19" fillId="3" borderId="3" xfId="19" applyFont="1" applyFill="1" applyBorder="1" applyAlignment="1">
      <alignment horizontal="center" vertical="center" wrapText="1"/>
    </xf>
    <xf numFmtId="0" fontId="19" fillId="3" borderId="4" xfId="19" applyFont="1" applyFill="1" applyBorder="1" applyAlignment="1">
      <alignment horizontal="center" vertical="center" wrapText="1"/>
    </xf>
    <xf numFmtId="0" fontId="19" fillId="3" borderId="5" xfId="19" applyFont="1" applyFill="1" applyBorder="1" applyAlignment="1">
      <alignment horizontal="center" vertical="center" wrapText="1"/>
    </xf>
    <xf numFmtId="0" fontId="18" fillId="0" borderId="2" xfId="20" applyFont="1" applyBorder="1" applyAlignment="1">
      <alignment horizontal="left" vertical="top" wrapText="1"/>
    </xf>
    <xf numFmtId="1" fontId="18" fillId="0" borderId="2" xfId="19" applyNumberFormat="1" applyFont="1" applyBorder="1" applyAlignment="1">
      <alignment horizontal="right" vertical="top"/>
    </xf>
    <xf numFmtId="164" fontId="18" fillId="0" borderId="2" xfId="19" applyNumberFormat="1" applyFont="1" applyBorder="1" applyAlignment="1">
      <alignment horizontal="right" vertical="top"/>
    </xf>
    <xf numFmtId="1" fontId="15" fillId="0" borderId="2" xfId="0" applyNumberFormat="1" applyFont="1" applyBorder="1"/>
    <xf numFmtId="0" fontId="15" fillId="0" borderId="0" xfId="0" applyFont="1" applyAlignment="1"/>
    <xf numFmtId="164" fontId="18" fillId="0" borderId="2" xfId="20" applyNumberFormat="1" applyFont="1" applyBorder="1" applyAlignment="1">
      <alignment horizontal="right" vertical="top"/>
    </xf>
    <xf numFmtId="164" fontId="15" fillId="0" borderId="10" xfId="0" applyNumberFormat="1" applyFont="1" applyBorder="1" applyAlignment="1"/>
    <xf numFmtId="0" fontId="18" fillId="0" borderId="2" xfId="20" applyFont="1" applyFill="1" applyBorder="1" applyAlignment="1">
      <alignment horizontal="left" wrapText="1"/>
    </xf>
    <xf numFmtId="1" fontId="18" fillId="0" borderId="2" xfId="19" applyNumberFormat="1" applyFont="1" applyBorder="1" applyAlignment="1">
      <alignment horizontal="right"/>
    </xf>
    <xf numFmtId="164" fontId="18" fillId="0" borderId="2" xfId="20" applyNumberFormat="1" applyFont="1" applyBorder="1" applyAlignment="1">
      <alignment horizontal="right"/>
    </xf>
    <xf numFmtId="0" fontId="18" fillId="0" borderId="2" xfId="22" applyFont="1" applyBorder="1" applyAlignment="1">
      <alignment horizontal="left" wrapText="1"/>
    </xf>
    <xf numFmtId="164" fontId="18" fillId="0" borderId="2" xfId="22" applyNumberFormat="1" applyFont="1" applyBorder="1" applyAlignment="1">
      <alignment horizontal="right"/>
    </xf>
    <xf numFmtId="166" fontId="28" fillId="0" borderId="2" xfId="22" applyNumberFormat="1" applyFont="1" applyBorder="1" applyAlignment="1">
      <alignment horizontal="right"/>
    </xf>
    <xf numFmtId="166" fontId="18" fillId="0" borderId="2" xfId="22" applyNumberFormat="1" applyFont="1" applyBorder="1" applyAlignment="1">
      <alignment horizontal="right"/>
    </xf>
    <xf numFmtId="0" fontId="19" fillId="3" borderId="8" xfId="22" applyFont="1" applyFill="1" applyBorder="1" applyAlignment="1">
      <alignment horizontal="center" vertical="center" wrapText="1"/>
    </xf>
    <xf numFmtId="0" fontId="19" fillId="3" borderId="13" xfId="0" applyFont="1" applyFill="1" applyBorder="1" applyAlignment="1">
      <alignment horizontal="center" vertical="center"/>
    </xf>
    <xf numFmtId="0" fontId="2" fillId="0" borderId="1" xfId="0" applyFont="1" applyFill="1" applyBorder="1" applyAlignment="1">
      <alignment horizontal="right"/>
    </xf>
    <xf numFmtId="0" fontId="2" fillId="0" borderId="1" xfId="0" applyFont="1" applyFill="1" applyBorder="1" applyAlignment="1">
      <alignment horizontal="left"/>
    </xf>
    <xf numFmtId="0" fontId="18" fillId="0" borderId="2" xfId="13" applyFont="1" applyBorder="1" applyAlignment="1">
      <alignment horizontal="left" vertical="center" wrapText="1"/>
    </xf>
    <xf numFmtId="0" fontId="42" fillId="0" borderId="0" xfId="0" applyFont="1"/>
    <xf numFmtId="0" fontId="19" fillId="3" borderId="11" xfId="0" applyFont="1" applyFill="1" applyBorder="1" applyAlignment="1">
      <alignment horizontal="center" vertical="center" wrapText="1"/>
    </xf>
    <xf numFmtId="0" fontId="44" fillId="0" borderId="1" xfId="23" applyFont="1" applyBorder="1" applyAlignment="1" applyProtection="1">
      <alignment vertical="center"/>
    </xf>
    <xf numFmtId="0" fontId="45" fillId="0" borderId="0" xfId="0" applyFont="1"/>
    <xf numFmtId="0" fontId="46" fillId="0" borderId="0" xfId="23" applyFont="1" applyAlignment="1" applyProtection="1"/>
    <xf numFmtId="0" fontId="3" fillId="0" borderId="15" xfId="0" applyFont="1"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0" fontId="3"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15" fillId="0" borderId="1" xfId="0" applyFont="1" applyBorder="1" applyAlignment="1">
      <alignment vertical="center" wrapText="1"/>
    </xf>
    <xf numFmtId="0" fontId="15" fillId="2" borderId="1" xfId="0" applyFont="1" applyFill="1" applyBorder="1" applyAlignment="1">
      <alignment vertical="center"/>
    </xf>
    <xf numFmtId="0" fontId="15" fillId="2" borderId="1" xfId="0" applyFont="1" applyFill="1" applyBorder="1" applyAlignment="1">
      <alignment vertical="center" wrapText="1"/>
    </xf>
    <xf numFmtId="0" fontId="37" fillId="0" borderId="0" xfId="2" applyFont="1" applyFill="1" applyBorder="1" applyAlignment="1">
      <alignment horizontal="left" vertical="center" wrapText="1"/>
    </xf>
    <xf numFmtId="0" fontId="29" fillId="0" borderId="0" xfId="0" applyFont="1" applyAlignment="1">
      <alignment wrapText="1"/>
    </xf>
    <xf numFmtId="0" fontId="29" fillId="0" borderId="0" xfId="0" applyFont="1" applyAlignment="1"/>
    <xf numFmtId="0" fontId="18" fillId="0" borderId="14" xfId="2" applyFont="1" applyFill="1" applyBorder="1" applyAlignment="1">
      <alignment horizontal="left" vertical="center" wrapText="1"/>
    </xf>
    <xf numFmtId="0" fontId="18" fillId="0" borderId="10" xfId="2" applyFont="1" applyFill="1" applyBorder="1" applyAlignment="1">
      <alignment horizontal="left" vertical="center" wrapText="1"/>
    </xf>
    <xf numFmtId="0" fontId="3" fillId="0" borderId="0" xfId="0" applyFont="1" applyAlignment="1">
      <alignment wrapText="1"/>
    </xf>
    <xf numFmtId="0" fontId="0" fillId="0" borderId="0" xfId="0" applyAlignment="1">
      <alignment wrapText="1"/>
    </xf>
    <xf numFmtId="0" fontId="18" fillId="0" borderId="19" xfId="2" applyFont="1" applyFill="1" applyBorder="1" applyAlignment="1">
      <alignment horizontal="left" vertical="center" wrapText="1"/>
    </xf>
    <xf numFmtId="0" fontId="15" fillId="0" borderId="20" xfId="0" applyFont="1" applyBorder="1" applyAlignment="1">
      <alignment vertical="center"/>
    </xf>
    <xf numFmtId="0" fontId="15" fillId="0" borderId="21" xfId="0" applyFont="1" applyBorder="1" applyAlignment="1">
      <alignment vertical="center"/>
    </xf>
    <xf numFmtId="0" fontId="40" fillId="0" borderId="0" xfId="0" applyFont="1" applyAlignment="1">
      <alignment wrapText="1"/>
    </xf>
    <xf numFmtId="0" fontId="19" fillId="3" borderId="3" xfId="11" applyFont="1" applyFill="1" applyBorder="1" applyAlignment="1">
      <alignment horizontal="center" vertical="center" wrapText="1"/>
    </xf>
    <xf numFmtId="0" fontId="19" fillId="3" borderId="4" xfId="11" applyFont="1" applyFill="1" applyBorder="1" applyAlignment="1">
      <alignment horizontal="center" vertical="center" wrapText="1"/>
    </xf>
    <xf numFmtId="0" fontId="19" fillId="3" borderId="5" xfId="11" applyFont="1" applyFill="1" applyBorder="1" applyAlignment="1">
      <alignment horizontal="center" vertical="center" wrapText="1"/>
    </xf>
    <xf numFmtId="0" fontId="19" fillId="3" borderId="3" xfId="9" applyFont="1" applyFill="1" applyBorder="1" applyAlignment="1">
      <alignment horizontal="center" vertical="center" wrapText="1"/>
    </xf>
    <xf numFmtId="0" fontId="19" fillId="3" borderId="4" xfId="9" applyFont="1" applyFill="1" applyBorder="1" applyAlignment="1">
      <alignment horizontal="center" vertical="center" wrapText="1"/>
    </xf>
    <xf numFmtId="0" fontId="19" fillId="3" borderId="5" xfId="9" applyFont="1" applyFill="1" applyBorder="1" applyAlignment="1">
      <alignment horizontal="center" vertical="center" wrapText="1"/>
    </xf>
    <xf numFmtId="0" fontId="29" fillId="0" borderId="0" xfId="0" applyFont="1" applyAlignment="1">
      <alignment vertical="top" wrapText="1"/>
    </xf>
    <xf numFmtId="0" fontId="40" fillId="0" borderId="0" xfId="0" applyFont="1" applyAlignment="1">
      <alignment vertical="top" wrapText="1"/>
    </xf>
    <xf numFmtId="0" fontId="37" fillId="0" borderId="0" xfId="10" applyFont="1" applyFill="1" applyBorder="1" applyAlignment="1">
      <alignment horizontal="left" vertical="top" wrapText="1"/>
    </xf>
    <xf numFmtId="0" fontId="19" fillId="3" borderId="25" xfId="0" applyFont="1" applyFill="1" applyBorder="1" applyAlignment="1">
      <alignment horizontal="center" vertical="center" wrapText="1"/>
    </xf>
    <xf numFmtId="0" fontId="19" fillId="3" borderId="26" xfId="0" applyFont="1" applyFill="1" applyBorder="1" applyAlignment="1">
      <alignment vertical="center" wrapText="1"/>
    </xf>
    <xf numFmtId="0" fontId="19" fillId="3" borderId="27" xfId="1" applyFont="1" applyFill="1" applyBorder="1" applyAlignment="1">
      <alignment horizontal="center" wrapText="1"/>
    </xf>
    <xf numFmtId="0" fontId="19" fillId="3" borderId="28" xfId="1" applyFont="1" applyFill="1" applyBorder="1" applyAlignment="1">
      <alignment horizontal="center" wrapText="1"/>
    </xf>
    <xf numFmtId="0" fontId="19" fillId="3" borderId="34" xfId="0" applyFont="1" applyFill="1" applyBorder="1" applyAlignment="1">
      <alignment wrapText="1"/>
    </xf>
    <xf numFmtId="0" fontId="19" fillId="3" borderId="2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9" fillId="0" borderId="0" xfId="0" applyNumberFormat="1" applyFont="1" applyAlignment="1">
      <alignment vertical="top" wrapText="1"/>
    </xf>
    <xf numFmtId="0" fontId="3" fillId="0" borderId="0" xfId="0" applyFont="1" applyAlignment="1">
      <alignment vertical="center" wrapText="1"/>
    </xf>
    <xf numFmtId="0" fontId="0" fillId="0" borderId="0" xfId="0" applyAlignment="1">
      <alignment vertical="center"/>
    </xf>
    <xf numFmtId="0" fontId="19" fillId="3" borderId="3" xfId="13" applyFont="1" applyFill="1" applyBorder="1" applyAlignment="1">
      <alignment horizontal="center" vertical="center" wrapText="1"/>
    </xf>
    <xf numFmtId="0" fontId="19" fillId="3" borderId="4" xfId="13" applyFont="1" applyFill="1" applyBorder="1" applyAlignment="1">
      <alignment horizontal="center" vertical="center" wrapText="1"/>
    </xf>
    <xf numFmtId="0" fontId="19" fillId="3" borderId="5" xfId="13" applyFont="1" applyFill="1" applyBorder="1" applyAlignment="1">
      <alignment horizontal="center" vertical="center" wrapText="1"/>
    </xf>
    <xf numFmtId="0" fontId="19" fillId="3" borderId="6" xfId="13" applyFont="1" applyFill="1" applyBorder="1" applyAlignment="1">
      <alignment horizontal="center" vertical="center" wrapText="1"/>
    </xf>
    <xf numFmtId="0" fontId="19" fillId="3" borderId="7" xfId="13" applyFont="1" applyFill="1" applyBorder="1" applyAlignment="1">
      <alignment horizontal="center" vertical="center" wrapText="1"/>
    </xf>
    <xf numFmtId="0" fontId="19" fillId="3" borderId="9" xfId="13" applyFont="1" applyFill="1" applyBorder="1" applyAlignment="1">
      <alignment horizontal="center" vertical="center" wrapText="1"/>
    </xf>
    <xf numFmtId="0" fontId="0" fillId="0" borderId="0" xfId="0" applyAlignment="1"/>
    <xf numFmtId="0" fontId="29" fillId="0" borderId="0" xfId="0" applyFont="1" applyAlignment="1">
      <alignment vertical="top"/>
    </xf>
    <xf numFmtId="0" fontId="40" fillId="0" borderId="0" xfId="0" applyFont="1" applyAlignment="1">
      <alignment vertical="top"/>
    </xf>
    <xf numFmtId="0" fontId="7" fillId="0" borderId="0"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18" fillId="0" borderId="2" xfId="15" applyFont="1" applyBorder="1" applyAlignment="1">
      <alignment horizontal="left" vertical="center" wrapText="1"/>
    </xf>
    <xf numFmtId="0" fontId="15" fillId="0" borderId="2" xfId="0" applyFont="1" applyBorder="1" applyAlignment="1"/>
    <xf numFmtId="0" fontId="19" fillId="3" borderId="35" xfId="15" applyFont="1" applyFill="1" applyBorder="1" applyAlignment="1">
      <alignment horizontal="center" vertical="center" wrapText="1"/>
    </xf>
    <xf numFmtId="0" fontId="19" fillId="3" borderId="37" xfId="15" applyFont="1" applyFill="1" applyBorder="1" applyAlignment="1">
      <alignment horizontal="center" vertical="center" wrapText="1"/>
    </xf>
    <xf numFmtId="0" fontId="19" fillId="3" borderId="38" xfId="15" applyFont="1" applyFill="1" applyBorder="1" applyAlignment="1">
      <alignment horizontal="center" vertical="center" wrapText="1"/>
    </xf>
    <xf numFmtId="0" fontId="19" fillId="3" borderId="39" xfId="15" applyFont="1" applyFill="1" applyBorder="1" applyAlignment="1">
      <alignment horizontal="center" vertical="center" wrapText="1"/>
    </xf>
    <xf numFmtId="0" fontId="19" fillId="3" borderId="36" xfId="15"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0" fontId="18" fillId="0" borderId="2" xfId="16" applyFont="1" applyBorder="1" applyAlignment="1">
      <alignment horizontal="left" vertical="center" wrapText="1"/>
    </xf>
    <xf numFmtId="0" fontId="19" fillId="3" borderId="9" xfId="16" applyFont="1" applyFill="1" applyBorder="1" applyAlignment="1">
      <alignment horizontal="center" vertical="center" wrapText="1"/>
    </xf>
    <xf numFmtId="0" fontId="19" fillId="3" borderId="6" xfId="16" applyFont="1" applyFill="1" applyBorder="1" applyAlignment="1">
      <alignment horizontal="center" vertical="center" wrapText="1"/>
    </xf>
    <xf numFmtId="0" fontId="15" fillId="0" borderId="19" xfId="0" applyFont="1" applyBorder="1" applyAlignment="1">
      <alignment wrapText="1"/>
    </xf>
    <xf numFmtId="0" fontId="15" fillId="0" borderId="10" xfId="0" applyFont="1" applyBorder="1" applyAlignment="1">
      <alignment wrapText="1"/>
    </xf>
    <xf numFmtId="0" fontId="19" fillId="3" borderId="3" xfId="16" applyFont="1" applyFill="1" applyBorder="1" applyAlignment="1">
      <alignment horizontal="center" vertical="center" wrapText="1"/>
    </xf>
    <xf numFmtId="0" fontId="19" fillId="3" borderId="4" xfId="16" applyFont="1" applyFill="1" applyBorder="1" applyAlignment="1">
      <alignment horizontal="center" vertical="center" wrapText="1"/>
    </xf>
    <xf numFmtId="0" fontId="19" fillId="3" borderId="5" xfId="16" applyFont="1" applyFill="1" applyBorder="1" applyAlignment="1">
      <alignment horizontal="center" vertical="center" wrapText="1"/>
    </xf>
    <xf numFmtId="0" fontId="19" fillId="3" borderId="7" xfId="16" applyFont="1" applyFill="1" applyBorder="1" applyAlignment="1">
      <alignment horizontal="center" vertical="center" wrapText="1"/>
    </xf>
    <xf numFmtId="0" fontId="5" fillId="0" borderId="0" xfId="6" applyFont="1" applyBorder="1" applyAlignment="1">
      <alignment horizontal="center" wrapText="1"/>
    </xf>
    <xf numFmtId="0" fontId="6" fillId="0" borderId="0" xfId="6" applyFont="1" applyBorder="1" applyAlignment="1">
      <alignment horizontal="center" wrapText="1"/>
    </xf>
    <xf numFmtId="0" fontId="19" fillId="3" borderId="35" xfId="17" applyFont="1" applyFill="1" applyBorder="1" applyAlignment="1">
      <alignment horizontal="center" vertical="center" wrapText="1"/>
    </xf>
    <xf numFmtId="0" fontId="19" fillId="3" borderId="37" xfId="17" applyFont="1" applyFill="1" applyBorder="1" applyAlignment="1">
      <alignment horizontal="center" vertical="center" wrapText="1"/>
    </xf>
    <xf numFmtId="0" fontId="19" fillId="3" borderId="38" xfId="17" applyFont="1" applyFill="1" applyBorder="1" applyAlignment="1">
      <alignment horizontal="center" vertical="center" wrapText="1"/>
    </xf>
    <xf numFmtId="0" fontId="19" fillId="3" borderId="39" xfId="17" applyFont="1" applyFill="1" applyBorder="1" applyAlignment="1">
      <alignment horizontal="center" vertical="center" wrapText="1"/>
    </xf>
    <xf numFmtId="0" fontId="19" fillId="3" borderId="36" xfId="17"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19" fillId="3" borderId="35" xfId="18" applyFont="1" applyFill="1" applyBorder="1" applyAlignment="1">
      <alignment horizontal="center" vertical="center" wrapText="1"/>
    </xf>
    <xf numFmtId="0" fontId="19" fillId="3" borderId="37" xfId="18" applyFont="1" applyFill="1" applyBorder="1" applyAlignment="1">
      <alignment horizontal="center" vertical="center" wrapText="1"/>
    </xf>
    <xf numFmtId="0" fontId="19" fillId="3" borderId="38" xfId="18" applyFont="1" applyFill="1" applyBorder="1" applyAlignment="1">
      <alignment horizontal="center" vertical="center" wrapText="1"/>
    </xf>
    <xf numFmtId="0" fontId="19" fillId="3" borderId="39" xfId="18" applyFont="1" applyFill="1" applyBorder="1" applyAlignment="1">
      <alignment horizontal="center" vertical="center" wrapText="1"/>
    </xf>
    <xf numFmtId="0" fontId="19" fillId="3" borderId="36" xfId="18" applyFont="1" applyFill="1" applyBorder="1" applyAlignment="1">
      <alignment horizontal="center" vertical="center" wrapText="1"/>
    </xf>
    <xf numFmtId="0" fontId="8" fillId="0" borderId="0" xfId="0" applyFont="1" applyAlignment="1">
      <alignment wrapText="1"/>
    </xf>
    <xf numFmtId="0" fontId="1" fillId="0" borderId="0" xfId="0" applyFont="1" applyBorder="1" applyAlignment="1">
      <alignment wrapText="1"/>
    </xf>
    <xf numFmtId="0" fontId="1" fillId="0" borderId="0" xfId="0" applyFont="1" applyBorder="1" applyAlignment="1"/>
    <xf numFmtId="0" fontId="5" fillId="0" borderId="0" xfId="1" applyFont="1" applyBorder="1" applyAlignment="1">
      <alignment horizontal="left" wrapText="1"/>
    </xf>
    <xf numFmtId="0" fontId="39" fillId="0" borderId="0" xfId="0" applyFont="1" applyAlignment="1">
      <alignment vertical="top" wrapText="1"/>
    </xf>
    <xf numFmtId="0" fontId="26" fillId="3" borderId="3" xfId="20" applyFont="1" applyFill="1" applyBorder="1" applyAlignment="1">
      <alignment horizontal="center" vertical="center" wrapText="1"/>
    </xf>
    <xf numFmtId="0" fontId="26" fillId="3" borderId="4" xfId="2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5" xfId="0" applyFont="1" applyFill="1" applyBorder="1" applyAlignment="1">
      <alignment vertical="center" wrapText="1"/>
    </xf>
    <xf numFmtId="0" fontId="25" fillId="3" borderId="27"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4" fillId="3" borderId="29" xfId="0" applyFont="1" applyFill="1" applyBorder="1" applyAlignment="1">
      <alignment wrapText="1"/>
    </xf>
    <xf numFmtId="0" fontId="25" fillId="3" borderId="29" xfId="0" applyFont="1" applyFill="1" applyBorder="1" applyAlignment="1">
      <alignment horizontal="center" vertical="center" wrapText="1"/>
    </xf>
    <xf numFmtId="0" fontId="5" fillId="0" borderId="0" xfId="3" applyFont="1" applyBorder="1" applyAlignment="1">
      <alignment horizontal="center" wrapText="1"/>
    </xf>
    <xf numFmtId="0" fontId="19" fillId="3" borderId="3" xfId="22" applyFont="1" applyFill="1" applyBorder="1" applyAlignment="1">
      <alignment horizontal="center" wrapText="1"/>
    </xf>
    <xf numFmtId="0" fontId="19" fillId="3" borderId="4" xfId="22" applyFont="1" applyFill="1" applyBorder="1" applyAlignment="1">
      <alignment horizontal="center" wrapText="1"/>
    </xf>
    <xf numFmtId="0" fontId="19" fillId="3" borderId="5" xfId="22" applyFont="1" applyFill="1" applyBorder="1" applyAlignment="1">
      <alignment horizontal="center" wrapText="1"/>
    </xf>
    <xf numFmtId="0" fontId="19" fillId="3" borderId="9" xfId="22" applyFont="1" applyFill="1" applyBorder="1" applyAlignment="1">
      <alignment horizontal="center" vertical="center" wrapText="1"/>
    </xf>
    <xf numFmtId="0" fontId="19" fillId="3" borderId="6" xfId="22" applyFont="1" applyFill="1" applyBorder="1" applyAlignment="1">
      <alignment horizontal="center" vertical="center" wrapText="1"/>
    </xf>
    <xf numFmtId="0" fontId="19" fillId="3" borderId="7" xfId="22" applyFont="1" applyFill="1" applyBorder="1" applyAlignment="1">
      <alignment horizontal="center" vertical="center" wrapText="1"/>
    </xf>
    <xf numFmtId="0" fontId="34" fillId="0" borderId="0" xfId="0" applyFont="1" applyFill="1" applyBorder="1" applyAlignment="1">
      <alignment horizontal="left" wrapText="1"/>
    </xf>
  </cellXfs>
  <cellStyles count="24">
    <cellStyle name="Hyperlink" xfId="23" builtinId="8"/>
    <cellStyle name="Normal" xfId="0" builtinId="0"/>
    <cellStyle name="Normal_Chart 1" xfId="14"/>
    <cellStyle name="Normal_Chart 1 DATA" xfId="13"/>
    <cellStyle name="Normal_Chart 2 DATA" xfId="15"/>
    <cellStyle name="Normal_Chart 8" xfId="21"/>
    <cellStyle name="Normal_Chart 8 DATA (Web Only)" xfId="22"/>
    <cellStyle name="Normal_Chart3 DATA" xfId="16"/>
    <cellStyle name="Normal_Chart4 DATA (web only)" xfId="17"/>
    <cellStyle name="Normal_Fig3" xfId="7"/>
    <cellStyle name="Normal_Figure 1" xfId="4"/>
    <cellStyle name="Normal_Figure 2" xfId="5"/>
    <cellStyle name="Normal_Figure 2b Incidence (Map)" xfId="10"/>
    <cellStyle name="Normal_Figure 3" xfId="8"/>
    <cellStyle name="Normal_Figure 4" xfId="6"/>
    <cellStyle name="Normal_Sheet1" xfId="1"/>
    <cellStyle name="Normal_Sheet1_1" xfId="3"/>
    <cellStyle name="Normal_Sheet2" xfId="2"/>
    <cellStyle name="Normal_Sheet2_1" xfId="20"/>
    <cellStyle name="Normal_Sheet3" xfId="18"/>
    <cellStyle name="Normal_Sheet4" xfId="19"/>
    <cellStyle name="Normal_Table 3" xfId="11"/>
    <cellStyle name="Normal_Table 4" xfId="9"/>
    <cellStyle name="Normal_Table 4_1" xfId="12"/>
  </cellStyles>
  <dxfs count="0"/>
  <tableStyles count="0" defaultTableStyle="TableStyleMedium9" defaultPivotStyle="PivotStyleLight16"/>
  <colors>
    <mruColors>
      <color rgb="FFFFFF99"/>
      <color rgb="FFF141CF"/>
      <color rgb="FF492BFF"/>
      <color rgb="FFBF14DC"/>
      <color rgb="FF05EB4C"/>
      <color rgb="FF47CFFF"/>
      <color rgb="FFFFCC99"/>
      <color rgb="FFC9A6E4"/>
      <color rgb="FFF682E0"/>
      <color rgb="FFFF505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v>Diagnosis to 1st Contact*</c:v>
          </c:tx>
          <c:spPr>
            <a:ln>
              <a:solidFill>
                <a:srgbClr val="7030A0"/>
              </a:solidFill>
            </a:ln>
          </c:spPr>
          <c:marker>
            <c:symbol val="square"/>
            <c:size val="7"/>
            <c:spPr>
              <a:solidFill>
                <a:srgbClr val="7030A0"/>
              </a:solidFill>
              <a:ln w="6350">
                <a:noFill/>
              </a:ln>
            </c:spPr>
          </c:marker>
          <c:cat>
            <c:strRef>
              <c:f>'Chart 1'!$Q$14:$Q$18</c:f>
              <c:strCache>
                <c:ptCount val="5"/>
                <c:pt idx="0">
                  <c:v>2010</c:v>
                </c:pt>
                <c:pt idx="1">
                  <c:v>2011</c:v>
                </c:pt>
                <c:pt idx="2">
                  <c:v>2012</c:v>
                </c:pt>
                <c:pt idx="3">
                  <c:v>2013</c:v>
                </c:pt>
                <c:pt idx="4">
                  <c:v>2014</c:v>
                </c:pt>
              </c:strCache>
            </c:strRef>
          </c:cat>
          <c:val>
            <c:numRef>
              <c:f>'Chart 1'!$S$6:$S$10</c:f>
              <c:numCache>
                <c:formatCode>###0.0%</c:formatCode>
                <c:ptCount val="5"/>
                <c:pt idx="0">
                  <c:v>0.50241545893719808</c:v>
                </c:pt>
                <c:pt idx="1">
                  <c:v>0.53785900783289819</c:v>
                </c:pt>
                <c:pt idx="2">
                  <c:v>0.45537757437070936</c:v>
                </c:pt>
                <c:pt idx="3">
                  <c:v>0.56025369978858353</c:v>
                </c:pt>
                <c:pt idx="4">
                  <c:v>0.63170163170163174</c:v>
                </c:pt>
              </c:numCache>
            </c:numRef>
          </c:val>
        </c:ser>
        <c:ser>
          <c:idx val="1"/>
          <c:order val="1"/>
          <c:tx>
            <c:v>Receipt of referral to 1st contact</c:v>
          </c:tx>
          <c:spPr>
            <a:ln>
              <a:solidFill>
                <a:srgbClr val="92D050"/>
              </a:solidFill>
            </a:ln>
          </c:spPr>
          <c:marker>
            <c:symbol val="triangle"/>
            <c:size val="9"/>
            <c:spPr>
              <a:solidFill>
                <a:srgbClr val="92D050"/>
              </a:solidFill>
              <a:ln>
                <a:noFill/>
              </a:ln>
            </c:spPr>
          </c:marker>
          <c:cat>
            <c:strRef>
              <c:f>'Chart 1'!$Q$14:$Q$18</c:f>
              <c:strCache>
                <c:ptCount val="5"/>
                <c:pt idx="0">
                  <c:v>2010</c:v>
                </c:pt>
                <c:pt idx="1">
                  <c:v>2011</c:v>
                </c:pt>
                <c:pt idx="2">
                  <c:v>2012</c:v>
                </c:pt>
                <c:pt idx="3">
                  <c:v>2013</c:v>
                </c:pt>
                <c:pt idx="4">
                  <c:v>2014</c:v>
                </c:pt>
              </c:strCache>
            </c:strRef>
          </c:cat>
          <c:val>
            <c:numRef>
              <c:f>'Chart 1'!$S$14:$S$18</c:f>
              <c:numCache>
                <c:formatCode>0.0%</c:formatCode>
                <c:ptCount val="5"/>
                <c:pt idx="0">
                  <c:v>0.85783132530120487</c:v>
                </c:pt>
                <c:pt idx="1">
                  <c:v>0.85416666666666663</c:v>
                </c:pt>
                <c:pt idx="2">
                  <c:v>0.84897025171624718</c:v>
                </c:pt>
                <c:pt idx="3">
                  <c:v>0.83298097251585623</c:v>
                </c:pt>
                <c:pt idx="4">
                  <c:v>0.84848484848484851</c:v>
                </c:pt>
              </c:numCache>
            </c:numRef>
          </c:val>
        </c:ser>
        <c:marker val="1"/>
        <c:axId val="113937024"/>
        <c:axId val="113943680"/>
      </c:lineChart>
      <c:catAx>
        <c:axId val="113937024"/>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Year of Diagnosis</a:t>
                </a:r>
              </a:p>
            </c:rich>
          </c:tx>
          <c:layout>
            <c:manualLayout>
              <c:xMode val="edge"/>
              <c:yMode val="edge"/>
              <c:x val="0.43156551995886172"/>
              <c:y val="0.94316445880495259"/>
            </c:manualLayout>
          </c:layout>
        </c:title>
        <c:tickLblPos val="nextTo"/>
        <c:txPr>
          <a:bodyPr/>
          <a:lstStyle/>
          <a:p>
            <a:pPr>
              <a:defRPr>
                <a:latin typeface="Arial" pitchFamily="34" charset="0"/>
                <a:cs typeface="Arial" pitchFamily="34" charset="0"/>
              </a:defRPr>
            </a:pPr>
            <a:endParaRPr lang="en-US"/>
          </a:p>
        </c:txPr>
        <c:crossAx val="113943680"/>
        <c:crosses val="autoZero"/>
        <c:auto val="1"/>
        <c:lblAlgn val="ctr"/>
        <c:lblOffset val="100"/>
      </c:catAx>
      <c:valAx>
        <c:axId val="113943680"/>
        <c:scaling>
          <c:orientation val="minMax"/>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people</a:t>
                </a:r>
              </a:p>
            </c:rich>
          </c:tx>
          <c:layout>
            <c:manualLayout>
              <c:xMode val="edge"/>
              <c:yMode val="edge"/>
              <c:x val="8.4817642069550548E-3"/>
              <c:y val="0.35943843993965879"/>
            </c:manualLayout>
          </c:layout>
        </c:title>
        <c:numFmt formatCode="0%" sourceLinked="0"/>
        <c:tickLblPos val="nextTo"/>
        <c:spPr>
          <a:ln>
            <a:solidFill>
              <a:schemeClr val="bg1">
                <a:lumMod val="65000"/>
              </a:schemeClr>
            </a:solidFill>
          </a:ln>
        </c:spPr>
        <c:crossAx val="113937024"/>
        <c:crosses val="autoZero"/>
        <c:crossBetween val="between"/>
      </c:valAx>
    </c:plotArea>
    <c:legend>
      <c:legendPos val="t"/>
      <c:layout>
        <c:manualLayout>
          <c:xMode val="edge"/>
          <c:yMode val="edge"/>
          <c:x val="0.21873454749454041"/>
          <c:y val="2.531645008882908E-2"/>
          <c:w val="0.61475826972010184"/>
          <c:h val="4.7796147291261984E-2"/>
        </c:manualLayout>
      </c:layou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6272411858807819E-2"/>
          <c:y val="6.7878734259341572E-2"/>
          <c:w val="0.884378423673296"/>
          <c:h val="0.65211812006645242"/>
        </c:manualLayout>
      </c:layout>
      <c:barChart>
        <c:barDir val="col"/>
        <c:grouping val="clustered"/>
        <c:ser>
          <c:idx val="0"/>
          <c:order val="0"/>
          <c:tx>
            <c:strRef>
              <c:f>'Chart 2'!$Q$5:$R$5</c:f>
              <c:strCache>
                <c:ptCount val="1"/>
                <c:pt idx="0">
                  <c:v>2013</c:v>
                </c:pt>
              </c:strCache>
            </c:strRef>
          </c:tx>
          <c:spPr>
            <a:solidFill>
              <a:srgbClr val="7030A0"/>
            </a:solidFill>
            <a:ln>
              <a:solidFill>
                <a:schemeClr val="tx1"/>
              </a:solidFill>
            </a:ln>
          </c:spPr>
          <c:cat>
            <c:strRef>
              <c:f>'Chart 2'!$P$6:$P$20</c:f>
              <c:strCache>
                <c:ptCount val="15"/>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pt idx="14">
                  <c:v>NHS Western Isles*</c:v>
                </c:pt>
              </c:strCache>
            </c:strRef>
          </c:cat>
          <c:val>
            <c:numRef>
              <c:f>'Chart 2'!$R$6:$R$20</c:f>
              <c:numCache>
                <c:formatCode>0.0%</c:formatCode>
                <c:ptCount val="15"/>
                <c:pt idx="0">
                  <c:v>0.56025369978858353</c:v>
                </c:pt>
                <c:pt idx="1">
                  <c:v>0.55555555555555558</c:v>
                </c:pt>
                <c:pt idx="2">
                  <c:v>0.7142857142857143</c:v>
                </c:pt>
                <c:pt idx="3">
                  <c:v>0.52</c:v>
                </c:pt>
                <c:pt idx="4">
                  <c:v>0.12820512820512819</c:v>
                </c:pt>
                <c:pt idx="5">
                  <c:v>0.80769230769230771</c:v>
                </c:pt>
                <c:pt idx="6">
                  <c:v>0.55421686746987953</c:v>
                </c:pt>
                <c:pt idx="7">
                  <c:v>0.70769230769230773</c:v>
                </c:pt>
                <c:pt idx="8">
                  <c:v>0.61764705882352944</c:v>
                </c:pt>
                <c:pt idx="9">
                  <c:v>0.27586206896551724</c:v>
                </c:pt>
                <c:pt idx="10">
                  <c:v>0.54794520547945202</c:v>
                </c:pt>
                <c:pt idx="11">
                  <c:v>0.66666666666666663</c:v>
                </c:pt>
                <c:pt idx="12">
                  <c:v>1</c:v>
                </c:pt>
                <c:pt idx="13">
                  <c:v>0.7142857142857143</c:v>
                </c:pt>
                <c:pt idx="14">
                  <c:v>0.66666666666666663</c:v>
                </c:pt>
              </c:numCache>
            </c:numRef>
          </c:val>
        </c:ser>
        <c:ser>
          <c:idx val="1"/>
          <c:order val="1"/>
          <c:tx>
            <c:strRef>
              <c:f>'Chart 2'!$S$5:$T$5</c:f>
              <c:strCache>
                <c:ptCount val="1"/>
                <c:pt idx="0">
                  <c:v>2014</c:v>
                </c:pt>
              </c:strCache>
            </c:strRef>
          </c:tx>
          <c:spPr>
            <a:solidFill>
              <a:srgbClr val="92D050"/>
            </a:solidFill>
            <a:ln>
              <a:solidFill>
                <a:prstClr val="black"/>
              </a:solidFill>
            </a:ln>
          </c:spPr>
          <c:cat>
            <c:strRef>
              <c:f>'Chart 2'!$P$6:$P$20</c:f>
              <c:strCache>
                <c:ptCount val="15"/>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pt idx="14">
                  <c:v>NHS Western Isles*</c:v>
                </c:pt>
              </c:strCache>
            </c:strRef>
          </c:cat>
          <c:val>
            <c:numRef>
              <c:f>'Chart 2'!$T$6:$T$20</c:f>
              <c:numCache>
                <c:formatCode>0.0%</c:formatCode>
                <c:ptCount val="15"/>
                <c:pt idx="0">
                  <c:v>0.63170163170163174</c:v>
                </c:pt>
                <c:pt idx="1">
                  <c:v>0.42424242424242425</c:v>
                </c:pt>
                <c:pt idx="2">
                  <c:v>0.83333333333333337</c:v>
                </c:pt>
                <c:pt idx="3">
                  <c:v>0.625</c:v>
                </c:pt>
                <c:pt idx="4">
                  <c:v>0.125</c:v>
                </c:pt>
                <c:pt idx="5">
                  <c:v>0.86206896551724133</c:v>
                </c:pt>
                <c:pt idx="6">
                  <c:v>0.77333333333333332</c:v>
                </c:pt>
                <c:pt idx="7">
                  <c:v>0.84</c:v>
                </c:pt>
                <c:pt idx="8">
                  <c:v>0.58974358974358976</c:v>
                </c:pt>
                <c:pt idx="9">
                  <c:v>0.45454545454545453</c:v>
                </c:pt>
                <c:pt idx="10">
                  <c:v>0.61538461538461542</c:v>
                </c:pt>
                <c:pt idx="11">
                  <c:v>0.5</c:v>
                </c:pt>
                <c:pt idx="12">
                  <c:v>1</c:v>
                </c:pt>
                <c:pt idx="13">
                  <c:v>0.63793103448275867</c:v>
                </c:pt>
                <c:pt idx="14" formatCode="0%">
                  <c:v>0</c:v>
                </c:pt>
              </c:numCache>
            </c:numRef>
          </c:val>
        </c:ser>
        <c:gapWidth val="79"/>
        <c:axId val="115570560"/>
        <c:axId val="115580928"/>
      </c:barChart>
      <c:catAx>
        <c:axId val="115570560"/>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a:t>
                </a:r>
                <a:r>
                  <a:rPr lang="en-GB" sz="1050" baseline="0">
                    <a:latin typeface="Arial" pitchFamily="34" charset="0"/>
                    <a:cs typeface="Arial" pitchFamily="34" charset="0"/>
                  </a:rPr>
                  <a:t> Board</a:t>
                </a:r>
                <a:endParaRPr lang="en-GB" sz="1050">
                  <a:latin typeface="Arial" pitchFamily="34" charset="0"/>
                  <a:cs typeface="Arial" pitchFamily="34" charset="0"/>
                </a:endParaRPr>
              </a:p>
            </c:rich>
          </c:tx>
          <c:layout>
            <c:manualLayout>
              <c:xMode val="edge"/>
              <c:yMode val="edge"/>
              <c:x val="0.45163664568314194"/>
              <c:y val="0.94007490636704161"/>
            </c:manualLayout>
          </c:layout>
        </c:title>
        <c:tickLblPos val="nextTo"/>
        <c:txPr>
          <a:bodyPr/>
          <a:lstStyle/>
          <a:p>
            <a:pPr>
              <a:defRPr>
                <a:latin typeface="Arial" pitchFamily="34" charset="0"/>
                <a:cs typeface="Arial" pitchFamily="34" charset="0"/>
              </a:defRPr>
            </a:pPr>
            <a:endParaRPr lang="en-US"/>
          </a:p>
        </c:txPr>
        <c:crossAx val="115580928"/>
        <c:crosses val="autoZero"/>
        <c:auto val="1"/>
        <c:lblAlgn val="ctr"/>
        <c:lblOffset val="100"/>
      </c:catAx>
      <c:valAx>
        <c:axId val="115580928"/>
        <c:scaling>
          <c:orientation val="minMax"/>
          <c:max val="1"/>
        </c:scaling>
        <c:axPos val="l"/>
        <c:majorGridlines>
          <c:spPr>
            <a:ln>
              <a:solidFill>
                <a:schemeClr val="bg1">
                  <a:lumMod val="75000"/>
                </a:schemeClr>
              </a:solidFill>
              <a:prstDash val="dash"/>
            </a:ln>
          </c:spPr>
        </c:majorGridlines>
        <c:title>
          <c:tx>
            <c:rich>
              <a:bodyPr rot="-5400000" vert="horz"/>
              <a:lstStyle/>
              <a:p>
                <a:pPr>
                  <a:defRPr sz="1050">
                    <a:latin typeface="Arial" pitchFamily="34" charset="0"/>
                    <a:cs typeface="Arial" pitchFamily="34" charset="0"/>
                  </a:defRPr>
                </a:pPr>
                <a:r>
                  <a:rPr lang="en-GB" sz="1050">
                    <a:latin typeface="Arial" pitchFamily="34" charset="0"/>
                    <a:cs typeface="Arial" pitchFamily="34" charset="0"/>
                  </a:rPr>
                  <a:t>% of</a:t>
                </a:r>
                <a:r>
                  <a:rPr lang="en-GB" sz="1050" baseline="0">
                    <a:latin typeface="Arial" pitchFamily="34" charset="0"/>
                    <a:cs typeface="Arial" pitchFamily="34" charset="0"/>
                  </a:rPr>
                  <a:t> people</a:t>
                </a:r>
                <a:endParaRPr lang="en-GB" sz="1050">
                  <a:latin typeface="Arial" pitchFamily="34" charset="0"/>
                  <a:cs typeface="Arial" pitchFamily="34" charset="0"/>
                </a:endParaRPr>
              </a:p>
            </c:rich>
          </c:tx>
        </c:title>
        <c:numFmt formatCode="0%" sourceLinked="0"/>
        <c:tickLblPos val="nextTo"/>
        <c:txPr>
          <a:bodyPr/>
          <a:lstStyle/>
          <a:p>
            <a:pPr>
              <a:defRPr>
                <a:latin typeface="Arial" pitchFamily="34" charset="0"/>
                <a:cs typeface="Arial" pitchFamily="34" charset="0"/>
              </a:defRPr>
            </a:pPr>
            <a:endParaRPr lang="en-US"/>
          </a:p>
        </c:txPr>
        <c:crossAx val="115570560"/>
        <c:crosses val="autoZero"/>
        <c:crossBetween val="between"/>
      </c:valAx>
    </c:plotArea>
    <c:legend>
      <c:legendPos val="t"/>
      <c:layout>
        <c:manualLayout>
          <c:xMode val="edge"/>
          <c:yMode val="edge"/>
          <c:x val="0.36498327550745002"/>
          <c:y val="1.4981273408239701E-2"/>
          <c:w val="0.29114148989951488"/>
          <c:h val="3.7611057044835791E-2"/>
        </c:manualLayout>
      </c:layou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905529891427541E-2"/>
          <c:y val="7.2057742782152226E-2"/>
          <c:w val="0.83311088410159984"/>
          <c:h val="0.65428629113668479"/>
        </c:manualLayout>
      </c:layout>
      <c:barChart>
        <c:barDir val="col"/>
        <c:grouping val="clustered"/>
        <c:ser>
          <c:idx val="0"/>
          <c:order val="0"/>
          <c:tx>
            <c:strRef>
              <c:f>'Chart 3'!$W$7:$X$7</c:f>
              <c:strCache>
                <c:ptCount val="1"/>
                <c:pt idx="0">
                  <c:v>2013</c:v>
                </c:pt>
              </c:strCache>
            </c:strRef>
          </c:tx>
          <c:spPr>
            <a:solidFill>
              <a:srgbClr val="7030A0"/>
            </a:solidFill>
            <a:ln>
              <a:solidFill>
                <a:schemeClr val="tx1"/>
              </a:solidFill>
            </a:ln>
          </c:spPr>
          <c:cat>
            <c:strRef>
              <c:f>'Chart 3'!$V$8:$V$22</c:f>
              <c:strCache>
                <c:ptCount val="15"/>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pt idx="14">
                  <c:v>NHS Western Isles*</c:v>
                </c:pt>
              </c:strCache>
            </c:strRef>
          </c:cat>
          <c:val>
            <c:numRef>
              <c:f>'Chart 3'!$X$8:$X$22</c:f>
              <c:numCache>
                <c:formatCode>0.0%</c:formatCode>
                <c:ptCount val="15"/>
                <c:pt idx="0">
                  <c:v>0.83298097251585623</c:v>
                </c:pt>
                <c:pt idx="1">
                  <c:v>1</c:v>
                </c:pt>
                <c:pt idx="2">
                  <c:v>1</c:v>
                </c:pt>
                <c:pt idx="3">
                  <c:v>0.8</c:v>
                </c:pt>
                <c:pt idx="4">
                  <c:v>0.41025641025641024</c:v>
                </c:pt>
                <c:pt idx="5">
                  <c:v>0.96153846153846156</c:v>
                </c:pt>
                <c:pt idx="6">
                  <c:v>0.90361445783132532</c:v>
                </c:pt>
                <c:pt idx="7">
                  <c:v>0.98461538461538467</c:v>
                </c:pt>
                <c:pt idx="8">
                  <c:v>0.79411764705882348</c:v>
                </c:pt>
                <c:pt idx="9">
                  <c:v>0.37931034482758619</c:v>
                </c:pt>
                <c:pt idx="10">
                  <c:v>0.83561643835616439</c:v>
                </c:pt>
                <c:pt idx="11">
                  <c:v>1</c:v>
                </c:pt>
                <c:pt idx="12">
                  <c:v>1</c:v>
                </c:pt>
                <c:pt idx="13">
                  <c:v>0.91836734693877553</c:v>
                </c:pt>
                <c:pt idx="14">
                  <c:v>1</c:v>
                </c:pt>
              </c:numCache>
            </c:numRef>
          </c:val>
        </c:ser>
        <c:ser>
          <c:idx val="1"/>
          <c:order val="1"/>
          <c:tx>
            <c:strRef>
              <c:f>'Chart 3'!$Y$7:$Z$7</c:f>
              <c:strCache>
                <c:ptCount val="1"/>
                <c:pt idx="0">
                  <c:v>2014</c:v>
                </c:pt>
              </c:strCache>
            </c:strRef>
          </c:tx>
          <c:spPr>
            <a:solidFill>
              <a:srgbClr val="92D050"/>
            </a:solidFill>
            <a:ln>
              <a:solidFill>
                <a:schemeClr val="tx1"/>
              </a:solidFill>
            </a:ln>
          </c:spPr>
          <c:cat>
            <c:strRef>
              <c:f>'Chart 3'!$V$8:$V$22</c:f>
              <c:strCache>
                <c:ptCount val="15"/>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pt idx="14">
                  <c:v>NHS Western Isles*</c:v>
                </c:pt>
              </c:strCache>
            </c:strRef>
          </c:cat>
          <c:val>
            <c:numRef>
              <c:f>'Chart 3'!$Z$8:$Z$22</c:f>
              <c:numCache>
                <c:formatCode>0.0%</c:formatCode>
                <c:ptCount val="15"/>
                <c:pt idx="0">
                  <c:v>0.84848484848484851</c:v>
                </c:pt>
                <c:pt idx="1">
                  <c:v>1</c:v>
                </c:pt>
                <c:pt idx="2">
                  <c:v>0.83333333333333337</c:v>
                </c:pt>
                <c:pt idx="3">
                  <c:v>0.875</c:v>
                </c:pt>
                <c:pt idx="4">
                  <c:v>0.5</c:v>
                </c:pt>
                <c:pt idx="5">
                  <c:v>0.86206896551724133</c:v>
                </c:pt>
                <c:pt idx="6">
                  <c:v>0.92</c:v>
                </c:pt>
                <c:pt idx="7">
                  <c:v>0.98</c:v>
                </c:pt>
                <c:pt idx="8">
                  <c:v>0.94871794871794868</c:v>
                </c:pt>
                <c:pt idx="9">
                  <c:v>0.81818181818181823</c:v>
                </c:pt>
                <c:pt idx="10">
                  <c:v>0.67692307692307696</c:v>
                </c:pt>
                <c:pt idx="11">
                  <c:v>1</c:v>
                </c:pt>
                <c:pt idx="12">
                  <c:v>1</c:v>
                </c:pt>
                <c:pt idx="13">
                  <c:v>0.86206896551724133</c:v>
                </c:pt>
                <c:pt idx="14" formatCode="0%">
                  <c:v>0</c:v>
                </c:pt>
              </c:numCache>
            </c:numRef>
          </c:val>
        </c:ser>
        <c:gapWidth val="59"/>
        <c:axId val="116704000"/>
        <c:axId val="116705920"/>
      </c:barChart>
      <c:catAx>
        <c:axId val="116704000"/>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 Board</a:t>
                </a:r>
              </a:p>
            </c:rich>
          </c:tx>
          <c:layout>
            <c:manualLayout>
              <c:xMode val="edge"/>
              <c:yMode val="edge"/>
              <c:x val="0.45156615468990596"/>
              <c:y val="0.94209085402786263"/>
            </c:manualLayout>
          </c:layout>
        </c:title>
        <c:tickLblPos val="nextTo"/>
        <c:txPr>
          <a:bodyPr/>
          <a:lstStyle/>
          <a:p>
            <a:pPr>
              <a:defRPr>
                <a:latin typeface="Arial" pitchFamily="34" charset="0"/>
                <a:cs typeface="Arial" pitchFamily="34" charset="0"/>
              </a:defRPr>
            </a:pPr>
            <a:endParaRPr lang="en-US"/>
          </a:p>
        </c:txPr>
        <c:crossAx val="116705920"/>
        <c:crosses val="autoZero"/>
        <c:auto val="1"/>
        <c:lblAlgn val="ctr"/>
        <c:lblOffset val="100"/>
      </c:catAx>
      <c:valAx>
        <c:axId val="116705920"/>
        <c:scaling>
          <c:orientation val="minMax"/>
          <c:max val="1"/>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people</a:t>
                </a:r>
              </a:p>
            </c:rich>
          </c:tx>
          <c:layout>
            <c:manualLayout>
              <c:xMode val="edge"/>
              <c:yMode val="edge"/>
              <c:x val="7.6233008187409418E-3"/>
              <c:y val="0.31597637795275851"/>
            </c:manualLayout>
          </c:layout>
        </c:title>
        <c:numFmt formatCode="0%" sourceLinked="0"/>
        <c:tickLblPos val="nextTo"/>
        <c:txPr>
          <a:bodyPr/>
          <a:lstStyle/>
          <a:p>
            <a:pPr>
              <a:defRPr>
                <a:latin typeface="Arial" pitchFamily="34" charset="0"/>
                <a:cs typeface="Arial" pitchFamily="34" charset="0"/>
              </a:defRPr>
            </a:pPr>
            <a:endParaRPr lang="en-US"/>
          </a:p>
        </c:txPr>
        <c:crossAx val="116704000"/>
        <c:crosses val="autoZero"/>
        <c:crossBetween val="between"/>
      </c:valAx>
    </c:plotArea>
    <c:legend>
      <c:legendPos val="t"/>
      <c:layout>
        <c:manualLayout>
          <c:xMode val="edge"/>
          <c:yMode val="edge"/>
          <c:x val="0.35863384470741383"/>
          <c:y val="1.5384615384615427E-2"/>
          <c:w val="0.26947527655483938"/>
          <c:h val="4.6315970119119733E-2"/>
        </c:manualLayout>
      </c:layout>
      <c:spPr>
        <a:ln>
          <a:solidFill>
            <a:sysClr val="window" lastClr="FFFFFF">
              <a:lumMod val="75000"/>
            </a:sys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0294034191672465E-2"/>
          <c:y val="8.3106265023485698E-2"/>
          <c:w val="0.83419616466860569"/>
          <c:h val="0.65160241743329594"/>
        </c:manualLayout>
      </c:layout>
      <c:barChart>
        <c:barDir val="col"/>
        <c:grouping val="percentStacked"/>
        <c:ser>
          <c:idx val="0"/>
          <c:order val="0"/>
          <c:tx>
            <c:strRef>
              <c:f>'Chart 4'!$T$4:$U$4</c:f>
              <c:strCache>
                <c:ptCount val="1"/>
                <c:pt idx="0">
                  <c:v>&lt;2 weeks</c:v>
                </c:pt>
              </c:strCache>
            </c:strRef>
          </c:tx>
          <c:spPr>
            <a:solidFill>
              <a:srgbClr val="7030A0"/>
            </a:solidFill>
            <a:ln>
              <a:solidFill>
                <a:schemeClr val="tx1"/>
              </a:solidFill>
            </a:ln>
          </c:spPr>
          <c:cat>
            <c:strRef>
              <c:f>'Chart 4'!$S$5:$S$18</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4'!$U$5:$U$18</c:f>
              <c:numCache>
                <c:formatCode>0.0%</c:formatCode>
                <c:ptCount val="14"/>
                <c:pt idx="0">
                  <c:v>0.63170163170163174</c:v>
                </c:pt>
                <c:pt idx="1">
                  <c:v>0.42424242424242425</c:v>
                </c:pt>
                <c:pt idx="2">
                  <c:v>0.83333333333333337</c:v>
                </c:pt>
                <c:pt idx="3">
                  <c:v>0.625</c:v>
                </c:pt>
                <c:pt idx="4">
                  <c:v>0.125</c:v>
                </c:pt>
                <c:pt idx="5">
                  <c:v>0.86206896551724133</c:v>
                </c:pt>
                <c:pt idx="6">
                  <c:v>0.77333333333333332</c:v>
                </c:pt>
                <c:pt idx="7">
                  <c:v>0.84</c:v>
                </c:pt>
                <c:pt idx="8">
                  <c:v>0.58974358974358976</c:v>
                </c:pt>
                <c:pt idx="9">
                  <c:v>0.45454545454545453</c:v>
                </c:pt>
                <c:pt idx="10">
                  <c:v>0.61538461538461542</c:v>
                </c:pt>
                <c:pt idx="11">
                  <c:v>0.5</c:v>
                </c:pt>
                <c:pt idx="12">
                  <c:v>1</c:v>
                </c:pt>
                <c:pt idx="13">
                  <c:v>0.63793103448275867</c:v>
                </c:pt>
              </c:numCache>
            </c:numRef>
          </c:val>
        </c:ser>
        <c:ser>
          <c:idx val="1"/>
          <c:order val="1"/>
          <c:tx>
            <c:strRef>
              <c:f>'Chart 4'!$V$4:$W$4</c:f>
              <c:strCache>
                <c:ptCount val="1"/>
                <c:pt idx="0">
                  <c:v>2-4 weeks</c:v>
                </c:pt>
              </c:strCache>
            </c:strRef>
          </c:tx>
          <c:spPr>
            <a:solidFill>
              <a:srgbClr val="92D050"/>
            </a:solidFill>
            <a:ln>
              <a:solidFill>
                <a:prstClr val="black"/>
              </a:solidFill>
            </a:ln>
          </c:spPr>
          <c:cat>
            <c:strRef>
              <c:f>'Chart 4'!$S$5:$S$18</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4'!$W$5:$W$18</c:f>
              <c:numCache>
                <c:formatCode>0.0%</c:formatCode>
                <c:ptCount val="14"/>
                <c:pt idx="0">
                  <c:v>0.11888111888111888</c:v>
                </c:pt>
                <c:pt idx="1">
                  <c:v>0.12121212121212122</c:v>
                </c:pt>
                <c:pt idx="2">
                  <c:v>0.16666666666666669</c:v>
                </c:pt>
                <c:pt idx="3">
                  <c:v>6.25E-2</c:v>
                </c:pt>
                <c:pt idx="4">
                  <c:v>0.15625</c:v>
                </c:pt>
                <c:pt idx="5">
                  <c:v>3.4482758620689655E-2</c:v>
                </c:pt>
                <c:pt idx="6">
                  <c:v>9.3333333333333338E-2</c:v>
                </c:pt>
                <c:pt idx="7">
                  <c:v>0.1</c:v>
                </c:pt>
                <c:pt idx="8">
                  <c:v>0.28205128205128205</c:v>
                </c:pt>
                <c:pt idx="9">
                  <c:v>0.22727272727272727</c:v>
                </c:pt>
                <c:pt idx="10">
                  <c:v>4.6153846153846149E-2</c:v>
                </c:pt>
                <c:pt idx="11">
                  <c:v>0.5</c:v>
                </c:pt>
                <c:pt idx="12">
                  <c:v>0</c:v>
                </c:pt>
                <c:pt idx="13">
                  <c:v>0.12068965517241378</c:v>
                </c:pt>
              </c:numCache>
            </c:numRef>
          </c:val>
        </c:ser>
        <c:ser>
          <c:idx val="2"/>
          <c:order val="2"/>
          <c:tx>
            <c:strRef>
              <c:f>'Chart 4'!$X$4:$Y$4</c:f>
              <c:strCache>
                <c:ptCount val="1"/>
                <c:pt idx="0">
                  <c:v>4-6 weeks</c:v>
                </c:pt>
              </c:strCache>
            </c:strRef>
          </c:tx>
          <c:spPr>
            <a:solidFill>
              <a:srgbClr val="FFFF99"/>
            </a:solidFill>
            <a:ln>
              <a:solidFill>
                <a:prstClr val="black"/>
              </a:solidFill>
            </a:ln>
          </c:spPr>
          <c:cat>
            <c:strRef>
              <c:f>'Chart 4'!$S$5:$S$18</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4'!$Y$5:$Y$18</c:f>
              <c:numCache>
                <c:formatCode>0.0%</c:formatCode>
                <c:ptCount val="14"/>
                <c:pt idx="0">
                  <c:v>9.0909090909090912E-2</c:v>
                </c:pt>
                <c:pt idx="1">
                  <c:v>0.30303030303030304</c:v>
                </c:pt>
                <c:pt idx="2">
                  <c:v>0</c:v>
                </c:pt>
                <c:pt idx="3">
                  <c:v>0.1875</c:v>
                </c:pt>
                <c:pt idx="4">
                  <c:v>0.15625</c:v>
                </c:pt>
                <c:pt idx="5">
                  <c:v>3.4482758620689655E-2</c:v>
                </c:pt>
                <c:pt idx="6">
                  <c:v>0.04</c:v>
                </c:pt>
                <c:pt idx="7">
                  <c:v>0</c:v>
                </c:pt>
                <c:pt idx="8">
                  <c:v>2.5641025641025644E-2</c:v>
                </c:pt>
                <c:pt idx="9">
                  <c:v>0.27272727272727271</c:v>
                </c:pt>
                <c:pt idx="10">
                  <c:v>6.1538461538461542E-2</c:v>
                </c:pt>
                <c:pt idx="11">
                  <c:v>0</c:v>
                </c:pt>
                <c:pt idx="12">
                  <c:v>0</c:v>
                </c:pt>
                <c:pt idx="13">
                  <c:v>0.10344827586206896</c:v>
                </c:pt>
              </c:numCache>
            </c:numRef>
          </c:val>
        </c:ser>
        <c:ser>
          <c:idx val="3"/>
          <c:order val="3"/>
          <c:tx>
            <c:strRef>
              <c:f>'Chart 4'!$Z$4:$AA$4</c:f>
              <c:strCache>
                <c:ptCount val="1"/>
                <c:pt idx="0">
                  <c:v>6+ weeks</c:v>
                </c:pt>
              </c:strCache>
            </c:strRef>
          </c:tx>
          <c:spPr>
            <a:solidFill>
              <a:srgbClr val="00B0F0"/>
            </a:solidFill>
            <a:ln>
              <a:solidFill>
                <a:prstClr val="black"/>
              </a:solidFill>
            </a:ln>
          </c:spPr>
          <c:cat>
            <c:strRef>
              <c:f>'Chart 4'!$S$5:$S$18</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4'!$AA$5:$AA$18</c:f>
              <c:numCache>
                <c:formatCode>0.0%</c:formatCode>
                <c:ptCount val="14"/>
                <c:pt idx="0">
                  <c:v>0.15617715617715619</c:v>
                </c:pt>
                <c:pt idx="1">
                  <c:v>0.15151515151515152</c:v>
                </c:pt>
                <c:pt idx="2">
                  <c:v>0</c:v>
                </c:pt>
                <c:pt idx="3">
                  <c:v>0.125</c:v>
                </c:pt>
                <c:pt idx="4">
                  <c:v>0.5625</c:v>
                </c:pt>
                <c:pt idx="5">
                  <c:v>6.8965517241379309E-2</c:v>
                </c:pt>
                <c:pt idx="6">
                  <c:v>9.3333333333333338E-2</c:v>
                </c:pt>
                <c:pt idx="7">
                  <c:v>0.04</c:v>
                </c:pt>
                <c:pt idx="8">
                  <c:v>0.10256410256410257</c:v>
                </c:pt>
                <c:pt idx="9">
                  <c:v>4.5454545454545456E-2</c:v>
                </c:pt>
                <c:pt idx="10">
                  <c:v>0.27692307692307694</c:v>
                </c:pt>
                <c:pt idx="11">
                  <c:v>0</c:v>
                </c:pt>
                <c:pt idx="12">
                  <c:v>0</c:v>
                </c:pt>
                <c:pt idx="13">
                  <c:v>0.13793103448275862</c:v>
                </c:pt>
              </c:numCache>
            </c:numRef>
          </c:val>
        </c:ser>
        <c:ser>
          <c:idx val="4"/>
          <c:order val="4"/>
          <c:tx>
            <c:strRef>
              <c:f>'Chart 4'!$AB$4:$AC$4</c:f>
              <c:strCache>
                <c:ptCount val="1"/>
                <c:pt idx="0">
                  <c:v>Missing</c:v>
                </c:pt>
              </c:strCache>
            </c:strRef>
          </c:tx>
          <c:spPr>
            <a:solidFill>
              <a:srgbClr val="FFCC99"/>
            </a:solidFill>
            <a:ln>
              <a:solidFill>
                <a:prstClr val="black"/>
              </a:solidFill>
            </a:ln>
          </c:spPr>
          <c:cat>
            <c:strRef>
              <c:f>'Chart 4'!$S$5:$S$18</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4'!$AC$5:$AC$18</c:f>
              <c:numCache>
                <c:formatCode>0.0%</c:formatCode>
                <c:ptCount val="14"/>
                <c:pt idx="0">
                  <c:v>2.331002331002331E-3</c:v>
                </c:pt>
                <c:pt idx="1">
                  <c:v>0</c:v>
                </c:pt>
                <c:pt idx="2">
                  <c:v>0</c:v>
                </c:pt>
                <c:pt idx="3">
                  <c:v>0</c:v>
                </c:pt>
                <c:pt idx="4">
                  <c:v>0</c:v>
                </c:pt>
                <c:pt idx="5">
                  <c:v>0</c:v>
                </c:pt>
                <c:pt idx="6">
                  <c:v>0</c:v>
                </c:pt>
                <c:pt idx="7">
                  <c:v>0.02</c:v>
                </c:pt>
                <c:pt idx="8">
                  <c:v>0</c:v>
                </c:pt>
                <c:pt idx="9">
                  <c:v>0</c:v>
                </c:pt>
                <c:pt idx="10">
                  <c:v>0</c:v>
                </c:pt>
                <c:pt idx="11">
                  <c:v>0</c:v>
                </c:pt>
                <c:pt idx="12">
                  <c:v>0</c:v>
                </c:pt>
                <c:pt idx="13">
                  <c:v>0</c:v>
                </c:pt>
              </c:numCache>
            </c:numRef>
          </c:val>
        </c:ser>
        <c:gapWidth val="39"/>
        <c:overlap val="100"/>
        <c:axId val="113817088"/>
        <c:axId val="113819008"/>
      </c:barChart>
      <c:catAx>
        <c:axId val="113817088"/>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Health Board</a:t>
                </a:r>
              </a:p>
            </c:rich>
          </c:tx>
          <c:layout>
            <c:manualLayout>
              <c:xMode val="edge"/>
              <c:yMode val="edge"/>
              <c:x val="0.45007602090279258"/>
              <c:y val="0.9438877755511027"/>
            </c:manualLayout>
          </c:layout>
        </c:title>
        <c:tickLblPos val="nextTo"/>
        <c:txPr>
          <a:bodyPr/>
          <a:lstStyle/>
          <a:p>
            <a:pPr>
              <a:defRPr>
                <a:latin typeface="Arial" pitchFamily="34" charset="0"/>
                <a:cs typeface="Arial" pitchFamily="34" charset="0"/>
              </a:defRPr>
            </a:pPr>
            <a:endParaRPr lang="en-US"/>
          </a:p>
        </c:txPr>
        <c:crossAx val="113819008"/>
        <c:crosses val="autoZero"/>
        <c:auto val="1"/>
        <c:lblAlgn val="ctr"/>
        <c:lblOffset val="100"/>
      </c:catAx>
      <c:valAx>
        <c:axId val="113819008"/>
        <c:scaling>
          <c:orientation val="minMax"/>
        </c:scaling>
        <c:axPos val="l"/>
        <c:majorGridlines>
          <c:spPr>
            <a:ln>
              <a:solidFill>
                <a:schemeClr val="bg1">
                  <a:lumMod val="75000"/>
                </a:schemeClr>
              </a:solidFill>
              <a:prstDash val="dash"/>
            </a:ln>
          </c:spPr>
        </c:majorGridlines>
        <c:title>
          <c:tx>
            <c:rich>
              <a:bodyPr rot="-5400000" vert="horz"/>
              <a:lstStyle/>
              <a:p>
                <a:pPr>
                  <a:defRPr/>
                </a:pPr>
                <a:r>
                  <a:rPr lang="en-GB" sz="1050">
                    <a:latin typeface="Arial" pitchFamily="34" charset="0"/>
                    <a:cs typeface="Arial" pitchFamily="34" charset="0"/>
                  </a:rPr>
                  <a:t>% of people</a:t>
                </a:r>
              </a:p>
            </c:rich>
          </c:tx>
          <c:layout>
            <c:manualLayout>
              <c:xMode val="edge"/>
              <c:yMode val="edge"/>
              <c:x val="5.0825234683502434E-3"/>
              <c:y val="0.33097817682609465"/>
            </c:manualLayout>
          </c:layout>
        </c:title>
        <c:numFmt formatCode="0%" sourceLinked="1"/>
        <c:tickLblPos val="nextTo"/>
        <c:txPr>
          <a:bodyPr/>
          <a:lstStyle/>
          <a:p>
            <a:pPr>
              <a:defRPr>
                <a:latin typeface="Arial" pitchFamily="34" charset="0"/>
                <a:cs typeface="Arial" pitchFamily="34" charset="0"/>
              </a:defRPr>
            </a:pPr>
            <a:endParaRPr lang="en-US"/>
          </a:p>
        </c:txPr>
        <c:crossAx val="113817088"/>
        <c:crosses val="autoZero"/>
        <c:crossBetween val="between"/>
      </c:valAx>
    </c:plotArea>
    <c:legend>
      <c:legendPos val="t"/>
      <c:layout>
        <c:manualLayout>
          <c:xMode val="edge"/>
          <c:yMode val="edge"/>
          <c:x val="0.25951715495022576"/>
          <c:y val="1.6032064128256512E-2"/>
          <c:w val="0.48396857487408856"/>
          <c:h val="4.8317737837880834E-2"/>
        </c:manualLayout>
      </c:layout>
      <c:spPr>
        <a:ln>
          <a:solidFill>
            <a:sysClr val="window" lastClr="FFFFFF">
              <a:lumMod val="75000"/>
            </a:sys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2510660886490528E-2"/>
          <c:y val="8.4419401106460207E-2"/>
          <c:w val="0.89100993836444664"/>
          <c:h val="0.64897481680961244"/>
        </c:manualLayout>
      </c:layout>
      <c:barChart>
        <c:barDir val="col"/>
        <c:grouping val="percentStacked"/>
        <c:ser>
          <c:idx val="0"/>
          <c:order val="0"/>
          <c:tx>
            <c:strRef>
              <c:f>'Chart 5'!$R$5:$S$5</c:f>
              <c:strCache>
                <c:ptCount val="1"/>
                <c:pt idx="0">
                  <c:v>&lt;2 weeks</c:v>
                </c:pt>
              </c:strCache>
            </c:strRef>
          </c:tx>
          <c:spPr>
            <a:solidFill>
              <a:srgbClr val="7030A0"/>
            </a:solidFill>
            <a:ln>
              <a:solidFill>
                <a:schemeClr val="tx1"/>
              </a:solidFill>
            </a:ln>
          </c:spPr>
          <c:cat>
            <c:strRef>
              <c:f>'Chart 5'!$Q$6:$Q$19</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5'!$S$6:$S$19</c:f>
              <c:numCache>
                <c:formatCode>0.0%</c:formatCode>
                <c:ptCount val="14"/>
                <c:pt idx="0">
                  <c:v>0.84848484848484851</c:v>
                </c:pt>
                <c:pt idx="1">
                  <c:v>1</c:v>
                </c:pt>
                <c:pt idx="2">
                  <c:v>0.83333333333333337</c:v>
                </c:pt>
                <c:pt idx="3">
                  <c:v>0.875</c:v>
                </c:pt>
                <c:pt idx="4">
                  <c:v>0.5</c:v>
                </c:pt>
                <c:pt idx="5">
                  <c:v>0.86206896551724133</c:v>
                </c:pt>
                <c:pt idx="6">
                  <c:v>0.92</c:v>
                </c:pt>
                <c:pt idx="7">
                  <c:v>0.98</c:v>
                </c:pt>
                <c:pt idx="8">
                  <c:v>0.94871794871794868</c:v>
                </c:pt>
                <c:pt idx="9">
                  <c:v>0.81818181818181823</c:v>
                </c:pt>
                <c:pt idx="10">
                  <c:v>0.67692307692307696</c:v>
                </c:pt>
                <c:pt idx="11">
                  <c:v>1</c:v>
                </c:pt>
                <c:pt idx="12">
                  <c:v>1</c:v>
                </c:pt>
                <c:pt idx="13">
                  <c:v>0.86206896551724133</c:v>
                </c:pt>
              </c:numCache>
            </c:numRef>
          </c:val>
        </c:ser>
        <c:ser>
          <c:idx val="1"/>
          <c:order val="1"/>
          <c:tx>
            <c:strRef>
              <c:f>'Chart 5'!$T$5:$U$5</c:f>
              <c:strCache>
                <c:ptCount val="1"/>
                <c:pt idx="0">
                  <c:v>2-4 weeks</c:v>
                </c:pt>
              </c:strCache>
            </c:strRef>
          </c:tx>
          <c:spPr>
            <a:solidFill>
              <a:srgbClr val="92D050"/>
            </a:solidFill>
            <a:ln>
              <a:solidFill>
                <a:prstClr val="black"/>
              </a:solidFill>
            </a:ln>
          </c:spPr>
          <c:cat>
            <c:strRef>
              <c:f>'Chart 5'!$Q$6:$Q$19</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5'!$U$6:$U$19</c:f>
              <c:numCache>
                <c:formatCode>0.0%</c:formatCode>
                <c:ptCount val="14"/>
                <c:pt idx="0">
                  <c:v>5.1282051282051287E-2</c:v>
                </c:pt>
                <c:pt idx="1">
                  <c:v>0</c:v>
                </c:pt>
                <c:pt idx="2">
                  <c:v>0.16666666666666669</c:v>
                </c:pt>
                <c:pt idx="3">
                  <c:v>6.25E-2</c:v>
                </c:pt>
                <c:pt idx="4">
                  <c:v>0.3125</c:v>
                </c:pt>
                <c:pt idx="5">
                  <c:v>3.4482758620689655E-2</c:v>
                </c:pt>
                <c:pt idx="6">
                  <c:v>0</c:v>
                </c:pt>
                <c:pt idx="7">
                  <c:v>0</c:v>
                </c:pt>
                <c:pt idx="8">
                  <c:v>2.5641025641025644E-2</c:v>
                </c:pt>
                <c:pt idx="9">
                  <c:v>0.13636363636363635</c:v>
                </c:pt>
                <c:pt idx="10">
                  <c:v>3.0769230769230771E-2</c:v>
                </c:pt>
                <c:pt idx="11">
                  <c:v>0</c:v>
                </c:pt>
                <c:pt idx="12">
                  <c:v>0</c:v>
                </c:pt>
                <c:pt idx="13">
                  <c:v>5.1724137931034482E-2</c:v>
                </c:pt>
              </c:numCache>
            </c:numRef>
          </c:val>
        </c:ser>
        <c:ser>
          <c:idx val="2"/>
          <c:order val="2"/>
          <c:tx>
            <c:strRef>
              <c:f>'Chart 5'!$V$5:$W$5</c:f>
              <c:strCache>
                <c:ptCount val="1"/>
                <c:pt idx="0">
                  <c:v>4-6 weeks</c:v>
                </c:pt>
              </c:strCache>
            </c:strRef>
          </c:tx>
          <c:spPr>
            <a:solidFill>
              <a:srgbClr val="FFFF99"/>
            </a:solidFill>
            <a:ln>
              <a:solidFill>
                <a:prstClr val="black"/>
              </a:solidFill>
            </a:ln>
          </c:spPr>
          <c:cat>
            <c:strRef>
              <c:f>'Chart 5'!$Q$6:$Q$19</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5'!$W$6:$W$19</c:f>
              <c:numCache>
                <c:formatCode>0.0%</c:formatCode>
                <c:ptCount val="14"/>
                <c:pt idx="0">
                  <c:v>3.7296037296037296E-2</c:v>
                </c:pt>
                <c:pt idx="1">
                  <c:v>0</c:v>
                </c:pt>
                <c:pt idx="2">
                  <c:v>0</c:v>
                </c:pt>
                <c:pt idx="3">
                  <c:v>6.25E-2</c:v>
                </c:pt>
                <c:pt idx="4">
                  <c:v>0.125</c:v>
                </c:pt>
                <c:pt idx="5">
                  <c:v>3.4482758620689655E-2</c:v>
                </c:pt>
                <c:pt idx="6">
                  <c:v>0.04</c:v>
                </c:pt>
                <c:pt idx="7">
                  <c:v>0</c:v>
                </c:pt>
                <c:pt idx="8">
                  <c:v>2.5641025641025644E-2</c:v>
                </c:pt>
                <c:pt idx="9">
                  <c:v>4.5454545454545456E-2</c:v>
                </c:pt>
                <c:pt idx="10">
                  <c:v>4.6153846153846149E-2</c:v>
                </c:pt>
                <c:pt idx="11">
                  <c:v>0</c:v>
                </c:pt>
                <c:pt idx="12">
                  <c:v>0</c:v>
                </c:pt>
                <c:pt idx="13">
                  <c:v>3.4482758620689655E-2</c:v>
                </c:pt>
              </c:numCache>
            </c:numRef>
          </c:val>
        </c:ser>
        <c:ser>
          <c:idx val="3"/>
          <c:order val="3"/>
          <c:tx>
            <c:strRef>
              <c:f>'Chart 5'!$X$5:$Y$5</c:f>
              <c:strCache>
                <c:ptCount val="1"/>
                <c:pt idx="0">
                  <c:v>6+ weeks</c:v>
                </c:pt>
              </c:strCache>
            </c:strRef>
          </c:tx>
          <c:spPr>
            <a:solidFill>
              <a:srgbClr val="00B0F0"/>
            </a:solidFill>
            <a:ln>
              <a:solidFill>
                <a:prstClr val="black"/>
              </a:solidFill>
            </a:ln>
          </c:spPr>
          <c:cat>
            <c:strRef>
              <c:f>'Chart 5'!$Q$6:$Q$19</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5'!$Y$6:$Y$19</c:f>
              <c:numCache>
                <c:formatCode>0.0%</c:formatCode>
                <c:ptCount val="14"/>
                <c:pt idx="0">
                  <c:v>3.7296037296037296E-2</c:v>
                </c:pt>
                <c:pt idx="1">
                  <c:v>0</c:v>
                </c:pt>
                <c:pt idx="2">
                  <c:v>0</c:v>
                </c:pt>
                <c:pt idx="3">
                  <c:v>0</c:v>
                </c:pt>
                <c:pt idx="4">
                  <c:v>6.25E-2</c:v>
                </c:pt>
                <c:pt idx="5">
                  <c:v>6.8965517241379309E-2</c:v>
                </c:pt>
                <c:pt idx="6">
                  <c:v>0</c:v>
                </c:pt>
                <c:pt idx="7">
                  <c:v>0</c:v>
                </c:pt>
                <c:pt idx="8">
                  <c:v>0</c:v>
                </c:pt>
                <c:pt idx="9">
                  <c:v>0</c:v>
                </c:pt>
                <c:pt idx="10">
                  <c:v>0.15384615384615385</c:v>
                </c:pt>
                <c:pt idx="11">
                  <c:v>0</c:v>
                </c:pt>
                <c:pt idx="12">
                  <c:v>0</c:v>
                </c:pt>
                <c:pt idx="13">
                  <c:v>3.4482758620689655E-2</c:v>
                </c:pt>
              </c:numCache>
            </c:numRef>
          </c:val>
        </c:ser>
        <c:ser>
          <c:idx val="4"/>
          <c:order val="4"/>
          <c:tx>
            <c:strRef>
              <c:f>'Chart 5'!$Z$5:$AA$5</c:f>
              <c:strCache>
                <c:ptCount val="1"/>
                <c:pt idx="0">
                  <c:v>Missing</c:v>
                </c:pt>
              </c:strCache>
            </c:strRef>
          </c:tx>
          <c:spPr>
            <a:solidFill>
              <a:srgbClr val="FFC000"/>
            </a:solidFill>
            <a:ln>
              <a:solidFill>
                <a:prstClr val="black"/>
              </a:solidFill>
            </a:ln>
          </c:spPr>
          <c:cat>
            <c:strRef>
              <c:f>'Chart 5'!$Q$6:$Q$19</c:f>
              <c:strCache>
                <c:ptCount val="14"/>
                <c:pt idx="0">
                  <c:v>Scotland</c:v>
                </c:pt>
                <c:pt idx="1">
                  <c:v>NHS A&amp;A</c:v>
                </c:pt>
                <c:pt idx="2">
                  <c:v>NHS Borders</c:v>
                </c:pt>
                <c:pt idx="3">
                  <c:v>NHS D&amp;G</c:v>
                </c:pt>
                <c:pt idx="4">
                  <c:v>NHS Fife</c:v>
                </c:pt>
                <c:pt idx="5">
                  <c:v>NHS Forth Valley</c:v>
                </c:pt>
                <c:pt idx="6">
                  <c:v>NHS GG&amp;C</c:v>
                </c:pt>
                <c:pt idx="7">
                  <c:v>NHS Grampian</c:v>
                </c:pt>
                <c:pt idx="8">
                  <c:v>NHS Highland</c:v>
                </c:pt>
                <c:pt idx="9">
                  <c:v>NHS Lanarkshire</c:v>
                </c:pt>
                <c:pt idx="10">
                  <c:v>NHS Lothian</c:v>
                </c:pt>
                <c:pt idx="11">
                  <c:v>NHS Orkney</c:v>
                </c:pt>
                <c:pt idx="12">
                  <c:v>NHS Shetland</c:v>
                </c:pt>
                <c:pt idx="13">
                  <c:v>NHS Tayside</c:v>
                </c:pt>
              </c:strCache>
            </c:strRef>
          </c:cat>
          <c:val>
            <c:numRef>
              <c:f>'Chart 5'!$AA$6:$AA$19</c:f>
              <c:numCache>
                <c:formatCode>0.0%</c:formatCode>
                <c:ptCount val="14"/>
                <c:pt idx="0">
                  <c:v>2.5641025641025644E-2</c:v>
                </c:pt>
                <c:pt idx="1">
                  <c:v>0</c:v>
                </c:pt>
                <c:pt idx="2">
                  <c:v>0</c:v>
                </c:pt>
                <c:pt idx="3">
                  <c:v>0</c:v>
                </c:pt>
                <c:pt idx="4">
                  <c:v>0</c:v>
                </c:pt>
                <c:pt idx="5">
                  <c:v>0</c:v>
                </c:pt>
                <c:pt idx="6">
                  <c:v>0.04</c:v>
                </c:pt>
                <c:pt idx="7">
                  <c:v>0.02</c:v>
                </c:pt>
                <c:pt idx="8">
                  <c:v>0</c:v>
                </c:pt>
                <c:pt idx="9">
                  <c:v>0</c:v>
                </c:pt>
                <c:pt idx="10">
                  <c:v>9.2307692307692299E-2</c:v>
                </c:pt>
                <c:pt idx="11">
                  <c:v>0</c:v>
                </c:pt>
                <c:pt idx="12">
                  <c:v>0</c:v>
                </c:pt>
                <c:pt idx="13">
                  <c:v>1.7241379310344827E-2</c:v>
                </c:pt>
              </c:numCache>
            </c:numRef>
          </c:val>
        </c:ser>
        <c:gapWidth val="64"/>
        <c:overlap val="100"/>
        <c:axId val="116963968"/>
        <c:axId val="116978432"/>
      </c:barChart>
      <c:catAx>
        <c:axId val="116963968"/>
        <c:scaling>
          <c:orientation val="minMax"/>
        </c:scaling>
        <c:axPos val="b"/>
        <c:title>
          <c:tx>
            <c:rich>
              <a:bodyPr/>
              <a:lstStyle/>
              <a:p>
                <a:pPr>
                  <a:defRPr/>
                </a:pPr>
                <a:r>
                  <a:rPr lang="en-GB" sz="1050">
                    <a:latin typeface="Arial" pitchFamily="34" charset="0"/>
                    <a:cs typeface="Arial" pitchFamily="34" charset="0"/>
                  </a:rPr>
                  <a:t>Health</a:t>
                </a:r>
                <a:r>
                  <a:rPr lang="en-GB" sz="1050" baseline="0">
                    <a:latin typeface="Arial" pitchFamily="34" charset="0"/>
                    <a:cs typeface="Arial" pitchFamily="34" charset="0"/>
                  </a:rPr>
                  <a:t> Board</a:t>
                </a:r>
                <a:endParaRPr lang="en-GB" sz="1050">
                  <a:latin typeface="Arial" pitchFamily="34" charset="0"/>
                  <a:cs typeface="Arial" pitchFamily="34" charset="0"/>
                </a:endParaRPr>
              </a:p>
            </c:rich>
          </c:tx>
          <c:layout>
            <c:manualLayout>
              <c:xMode val="edge"/>
              <c:yMode val="edge"/>
              <c:x val="0.45631555044383493"/>
              <c:y val="0.92514240552644678"/>
            </c:manualLayout>
          </c:layout>
        </c:title>
        <c:tickLblPos val="nextTo"/>
        <c:txPr>
          <a:bodyPr/>
          <a:lstStyle/>
          <a:p>
            <a:pPr>
              <a:defRPr>
                <a:latin typeface="Arial" pitchFamily="34" charset="0"/>
                <a:cs typeface="Arial" pitchFamily="34" charset="0"/>
              </a:defRPr>
            </a:pPr>
            <a:endParaRPr lang="en-US"/>
          </a:p>
        </c:txPr>
        <c:crossAx val="116978432"/>
        <c:crosses val="autoZero"/>
        <c:auto val="1"/>
        <c:lblAlgn val="ctr"/>
        <c:lblOffset val="100"/>
      </c:catAx>
      <c:valAx>
        <c:axId val="116978432"/>
        <c:scaling>
          <c:orientation val="minMax"/>
        </c:scaling>
        <c:axPos val="l"/>
        <c:majorGridlines>
          <c:spPr>
            <a:ln>
              <a:solidFill>
                <a:sysClr val="window" lastClr="FFFFFF">
                  <a:lumMod val="75000"/>
                </a:sysClr>
              </a:solidFill>
              <a:prstDash val="dash"/>
            </a:ln>
          </c:spPr>
        </c:majorGridlines>
        <c:title>
          <c:tx>
            <c:rich>
              <a:bodyPr rot="-5400000" vert="horz"/>
              <a:lstStyle/>
              <a:p>
                <a:pPr>
                  <a:defRPr/>
                </a:pPr>
                <a:r>
                  <a:rPr lang="en-GB" sz="1050">
                    <a:latin typeface="Arial" pitchFamily="34" charset="0"/>
                    <a:cs typeface="Arial" pitchFamily="34" charset="0"/>
                  </a:rPr>
                  <a:t>% of people</a:t>
                </a:r>
              </a:p>
            </c:rich>
          </c:tx>
        </c:title>
        <c:numFmt formatCode="0%" sourceLinked="1"/>
        <c:tickLblPos val="nextTo"/>
        <c:txPr>
          <a:bodyPr/>
          <a:lstStyle/>
          <a:p>
            <a:pPr>
              <a:defRPr>
                <a:latin typeface="Arial" pitchFamily="34" charset="0"/>
                <a:cs typeface="Arial" pitchFamily="34" charset="0"/>
              </a:defRPr>
            </a:pPr>
            <a:endParaRPr lang="en-US"/>
          </a:p>
        </c:txPr>
        <c:crossAx val="116963968"/>
        <c:crosses val="autoZero"/>
        <c:crossBetween val="between"/>
      </c:valAx>
    </c:plotArea>
    <c:legend>
      <c:legendPos val="t"/>
      <c:spPr>
        <a:ln>
          <a:solidFill>
            <a:schemeClr val="bg1">
              <a:lumMod val="75000"/>
            </a:scheme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3101297120468667E-2"/>
          <c:y val="1.9909876856790763E-2"/>
          <c:w val="0.85064323481304183"/>
          <c:h val="0.70515903254029066"/>
        </c:manualLayout>
      </c:layout>
      <c:stockChart>
        <c:ser>
          <c:idx val="3"/>
          <c:order val="0"/>
          <c:tx>
            <c:v>MS Diagnosis</c:v>
          </c:tx>
          <c:spPr>
            <a:ln w="28575">
              <a:noFill/>
            </a:ln>
          </c:spPr>
          <c:marker>
            <c:symbol val="dash"/>
            <c:size val="20"/>
            <c:spPr>
              <a:solidFill>
                <a:srgbClr val="47CFFF"/>
              </a:solidFill>
              <a:ln>
                <a:solidFill>
                  <a:sysClr val="windowText" lastClr="000000"/>
                </a:solidFill>
              </a:ln>
            </c:spPr>
          </c:marker>
          <c:cat>
            <c:strRef>
              <c:f>'Chart 6'!$P$6:$P$18</c:f>
              <c:strCache>
                <c:ptCount val="13"/>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strCache>
            </c:strRef>
          </c:cat>
          <c:val>
            <c:numRef>
              <c:f>'Chart 6'!$T$6:$T$18</c:f>
              <c:numCache>
                <c:formatCode>General</c:formatCode>
                <c:ptCount val="13"/>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pt idx="11" formatCode="###0">
                  <c:v>0</c:v>
                </c:pt>
                <c:pt idx="12" formatCode="###0">
                  <c:v>0</c:v>
                </c:pt>
              </c:numCache>
            </c:numRef>
          </c:val>
        </c:ser>
        <c:ser>
          <c:idx val="0"/>
          <c:order val="1"/>
          <c:tx>
            <c:v>Referral sent to MS Nurse</c:v>
          </c:tx>
          <c:spPr>
            <a:ln w="28575">
              <a:noFill/>
            </a:ln>
          </c:spPr>
          <c:marker>
            <c:symbol val="dash"/>
            <c:size val="20"/>
            <c:spPr>
              <a:solidFill>
                <a:srgbClr val="05EB4C"/>
              </a:solidFill>
              <a:ln>
                <a:solidFill>
                  <a:sysClr val="windowText" lastClr="000000"/>
                </a:solidFill>
              </a:ln>
            </c:spPr>
          </c:marker>
          <c:cat>
            <c:strRef>
              <c:f>'Chart 6'!$P$6:$P$18</c:f>
              <c:strCache>
                <c:ptCount val="13"/>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strCache>
            </c:strRef>
          </c:cat>
          <c:val>
            <c:numRef>
              <c:f>'Chart 6'!$U$6:$U$18</c:f>
              <c:numCache>
                <c:formatCode>General</c:formatCode>
                <c:ptCount val="13"/>
                <c:pt idx="0" formatCode="###0">
                  <c:v>25</c:v>
                </c:pt>
                <c:pt idx="1">
                  <c:v>0</c:v>
                </c:pt>
                <c:pt idx="2" formatCode="###0">
                  <c:v>0</c:v>
                </c:pt>
                <c:pt idx="3" formatCode="###0">
                  <c:v>21</c:v>
                </c:pt>
                <c:pt idx="4" formatCode="###0">
                  <c:v>0</c:v>
                </c:pt>
                <c:pt idx="5" formatCode="###0">
                  <c:v>0</c:v>
                </c:pt>
                <c:pt idx="6" formatCode="###0">
                  <c:v>3</c:v>
                </c:pt>
                <c:pt idx="7" formatCode="###0">
                  <c:v>6</c:v>
                </c:pt>
                <c:pt idx="8" formatCode="###0">
                  <c:v>0</c:v>
                </c:pt>
                <c:pt idx="9" formatCode="###0">
                  <c:v>0</c:v>
                </c:pt>
                <c:pt idx="10" formatCode="###0">
                  <c:v>3</c:v>
                </c:pt>
                <c:pt idx="11" formatCode="###0">
                  <c:v>-28</c:v>
                </c:pt>
                <c:pt idx="12" formatCode="###0">
                  <c:v>0</c:v>
                </c:pt>
              </c:numCache>
            </c:numRef>
          </c:val>
        </c:ser>
        <c:ser>
          <c:idx val="1"/>
          <c:order val="2"/>
          <c:tx>
            <c:v>Referral Received</c:v>
          </c:tx>
          <c:spPr>
            <a:ln w="28575">
              <a:noFill/>
            </a:ln>
          </c:spPr>
          <c:marker>
            <c:symbol val="dash"/>
            <c:size val="20"/>
            <c:spPr>
              <a:solidFill>
                <a:srgbClr val="F141CF"/>
              </a:solidFill>
              <a:ln>
                <a:solidFill>
                  <a:sysClr val="windowText" lastClr="000000"/>
                </a:solidFill>
              </a:ln>
            </c:spPr>
          </c:marker>
          <c:cat>
            <c:strRef>
              <c:f>'Chart 6'!$P$6:$P$18</c:f>
              <c:strCache>
                <c:ptCount val="13"/>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strCache>
            </c:strRef>
          </c:cat>
          <c:val>
            <c:numRef>
              <c:f>'Chart 6'!$V$6:$V$18</c:f>
              <c:numCache>
                <c:formatCode>General</c:formatCode>
                <c:ptCount val="13"/>
                <c:pt idx="0" formatCode="###0">
                  <c:v>25</c:v>
                </c:pt>
                <c:pt idx="1">
                  <c:v>4</c:v>
                </c:pt>
                <c:pt idx="2" formatCode="###0">
                  <c:v>0</c:v>
                </c:pt>
                <c:pt idx="3" formatCode="###0">
                  <c:v>21</c:v>
                </c:pt>
                <c:pt idx="4" formatCode="###0">
                  <c:v>0</c:v>
                </c:pt>
                <c:pt idx="5" formatCode="###0">
                  <c:v>8</c:v>
                </c:pt>
                <c:pt idx="6" formatCode="###0">
                  <c:v>6</c:v>
                </c:pt>
                <c:pt idx="7" formatCode="###0">
                  <c:v>9</c:v>
                </c:pt>
                <c:pt idx="8" formatCode="###0">
                  <c:v>9</c:v>
                </c:pt>
                <c:pt idx="9" formatCode="###0">
                  <c:v>0</c:v>
                </c:pt>
                <c:pt idx="10" formatCode="###0">
                  <c:v>8</c:v>
                </c:pt>
                <c:pt idx="11" formatCode="###0">
                  <c:v>10</c:v>
                </c:pt>
                <c:pt idx="12" formatCode="###0">
                  <c:v>0</c:v>
                </c:pt>
              </c:numCache>
            </c:numRef>
          </c:val>
        </c:ser>
        <c:ser>
          <c:idx val="2"/>
          <c:order val="3"/>
          <c:tx>
            <c:v>1st Contact</c:v>
          </c:tx>
          <c:spPr>
            <a:ln w="28575">
              <a:noFill/>
            </a:ln>
          </c:spPr>
          <c:marker>
            <c:symbol val="dash"/>
            <c:size val="20"/>
            <c:spPr>
              <a:solidFill>
                <a:srgbClr val="492BFF"/>
              </a:solidFill>
              <a:ln>
                <a:solidFill>
                  <a:sysClr val="windowText" lastClr="000000"/>
                </a:solidFill>
              </a:ln>
            </c:spPr>
          </c:marker>
          <c:cat>
            <c:strRef>
              <c:f>'Chart 6'!$P$6:$P$18</c:f>
              <c:strCache>
                <c:ptCount val="13"/>
                <c:pt idx="0">
                  <c:v>NHS A&amp;A</c:v>
                </c:pt>
                <c:pt idx="1">
                  <c:v>NHS Borders</c:v>
                </c:pt>
                <c:pt idx="2">
                  <c:v>NHS D&amp;G</c:v>
                </c:pt>
                <c:pt idx="3">
                  <c:v>NHS Fife</c:v>
                </c:pt>
                <c:pt idx="4">
                  <c:v>NHS Forth Valley</c:v>
                </c:pt>
                <c:pt idx="5">
                  <c:v>NHS GG&amp;C</c:v>
                </c:pt>
                <c:pt idx="6">
                  <c:v>NHS Grampian</c:v>
                </c:pt>
                <c:pt idx="7">
                  <c:v>NHS Highland</c:v>
                </c:pt>
                <c:pt idx="8">
                  <c:v>NHS Lanarkshire</c:v>
                </c:pt>
                <c:pt idx="9">
                  <c:v>NHS Lothian</c:v>
                </c:pt>
                <c:pt idx="10">
                  <c:v>NHS Orkney</c:v>
                </c:pt>
                <c:pt idx="11">
                  <c:v>NHS Shetland</c:v>
                </c:pt>
                <c:pt idx="12">
                  <c:v>NHS Tayside</c:v>
                </c:pt>
              </c:strCache>
            </c:strRef>
          </c:cat>
          <c:val>
            <c:numRef>
              <c:f>'Chart 6'!$W$6:$W$18</c:f>
              <c:numCache>
                <c:formatCode>General</c:formatCode>
                <c:ptCount val="13"/>
                <c:pt idx="0" formatCode="###0">
                  <c:v>25</c:v>
                </c:pt>
                <c:pt idx="1">
                  <c:v>5</c:v>
                </c:pt>
                <c:pt idx="2" formatCode="###0">
                  <c:v>0</c:v>
                </c:pt>
                <c:pt idx="3" formatCode="###0">
                  <c:v>36</c:v>
                </c:pt>
                <c:pt idx="4" formatCode="###0">
                  <c:v>4</c:v>
                </c:pt>
                <c:pt idx="5" formatCode="###0">
                  <c:v>8</c:v>
                </c:pt>
                <c:pt idx="6" formatCode="###0">
                  <c:v>7</c:v>
                </c:pt>
                <c:pt idx="7" formatCode="###0">
                  <c:v>12</c:v>
                </c:pt>
                <c:pt idx="8" formatCode="###0">
                  <c:v>10</c:v>
                </c:pt>
                <c:pt idx="9" formatCode="###0">
                  <c:v>0</c:v>
                </c:pt>
                <c:pt idx="10" formatCode="###0">
                  <c:v>8</c:v>
                </c:pt>
                <c:pt idx="11" formatCode="###0">
                  <c:v>14</c:v>
                </c:pt>
                <c:pt idx="12" formatCode="###0">
                  <c:v>0</c:v>
                </c:pt>
              </c:numCache>
            </c:numRef>
          </c:val>
        </c:ser>
        <c:hiLowLines/>
        <c:axId val="117120384"/>
        <c:axId val="117130752"/>
      </c:stockChart>
      <c:catAx>
        <c:axId val="117120384"/>
        <c:scaling>
          <c:orientation val="minMax"/>
        </c:scaling>
        <c:axPos val="b"/>
        <c:title>
          <c:tx>
            <c:rich>
              <a:bodyPr/>
              <a:lstStyle/>
              <a:p>
                <a:pPr>
                  <a:defRPr/>
                </a:pPr>
                <a:r>
                  <a:rPr lang="en-GB" sz="1050">
                    <a:latin typeface="Arial" pitchFamily="34" charset="0"/>
                    <a:cs typeface="Arial" pitchFamily="34" charset="0"/>
                  </a:rPr>
                  <a:t>Health Board</a:t>
                </a:r>
              </a:p>
            </c:rich>
          </c:tx>
          <c:layout>
            <c:manualLayout>
              <c:xMode val="edge"/>
              <c:yMode val="edge"/>
              <c:x val="0.45309280180557132"/>
              <c:y val="0.93841484868154923"/>
            </c:manualLayout>
          </c:layout>
        </c:title>
        <c:majorTickMark val="none"/>
        <c:tickLblPos val="low"/>
        <c:txPr>
          <a:bodyPr/>
          <a:lstStyle/>
          <a:p>
            <a:pPr>
              <a:defRPr>
                <a:latin typeface="Arial" pitchFamily="34" charset="0"/>
                <a:cs typeface="Arial" pitchFamily="34" charset="0"/>
              </a:defRPr>
            </a:pPr>
            <a:endParaRPr lang="en-US"/>
          </a:p>
        </c:txPr>
        <c:crossAx val="117130752"/>
        <c:crosses val="autoZero"/>
        <c:auto val="1"/>
        <c:lblAlgn val="ctr"/>
        <c:lblOffset val="100"/>
      </c:catAx>
      <c:valAx>
        <c:axId val="117130752"/>
        <c:scaling>
          <c:orientation val="minMax"/>
        </c:scaling>
        <c:axPos val="l"/>
        <c:majorGridlines>
          <c:spPr>
            <a:ln>
              <a:solidFill>
                <a:schemeClr val="bg1">
                  <a:lumMod val="75000"/>
                </a:schemeClr>
              </a:solidFill>
              <a:prstDash val="dash"/>
            </a:ln>
          </c:spPr>
        </c:majorGridlines>
        <c:title>
          <c:tx>
            <c:rich>
              <a:bodyPr rot="-5400000" vert="horz"/>
              <a:lstStyle/>
              <a:p>
                <a:pPr>
                  <a:defRPr/>
                </a:pPr>
                <a:r>
                  <a:rPr lang="en-GB" sz="1050" baseline="0">
                    <a:latin typeface="Arial" pitchFamily="34" charset="0"/>
                    <a:cs typeface="Arial" pitchFamily="34" charset="0"/>
                  </a:rPr>
                  <a:t> Average number of days</a:t>
                </a:r>
                <a:endParaRPr lang="en-GB" sz="1050">
                  <a:latin typeface="Arial" pitchFamily="34" charset="0"/>
                  <a:cs typeface="Arial" pitchFamily="34" charset="0"/>
                </a:endParaRPr>
              </a:p>
            </c:rich>
          </c:tx>
          <c:layout>
            <c:manualLayout>
              <c:xMode val="edge"/>
              <c:yMode val="edge"/>
              <c:x val="8.0113355395793288E-3"/>
              <c:y val="0.21543438790581337"/>
            </c:manualLayout>
          </c:layout>
        </c:title>
        <c:numFmt formatCode="###0" sourceLinked="1"/>
        <c:tickLblPos val="nextTo"/>
        <c:txPr>
          <a:bodyPr/>
          <a:lstStyle/>
          <a:p>
            <a:pPr>
              <a:defRPr>
                <a:latin typeface="Arial" pitchFamily="34" charset="0"/>
                <a:cs typeface="Arial" pitchFamily="34" charset="0"/>
              </a:defRPr>
            </a:pPr>
            <a:endParaRPr lang="en-US"/>
          </a:p>
        </c:txPr>
        <c:crossAx val="117120384"/>
        <c:crosses val="autoZero"/>
        <c:crossBetween val="between"/>
      </c:valAx>
    </c:plotArea>
    <c:plotVisOnly val="1"/>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1254009915427745E-2"/>
          <c:y val="2.4471534166983992E-2"/>
          <c:w val="0.806196643601368"/>
          <c:h val="0.81973027398690568"/>
        </c:manualLayout>
      </c:layout>
      <c:lineChart>
        <c:grouping val="standard"/>
        <c:ser>
          <c:idx val="1"/>
          <c:order val="0"/>
          <c:tx>
            <c:strRef>
              <c:f>'Chart 7'!$Y$4</c:f>
              <c:strCache>
                <c:ptCount val="1"/>
                <c:pt idx="0">
                  <c:v>Female = 41 yrs</c:v>
                </c:pt>
              </c:strCache>
            </c:strRef>
          </c:tx>
          <c:spPr>
            <a:ln>
              <a:solidFill>
                <a:srgbClr val="F141CF"/>
              </a:solidFill>
            </a:ln>
          </c:spPr>
          <c:marker>
            <c:spPr>
              <a:solidFill>
                <a:srgbClr val="F141CF"/>
              </a:solidFill>
              <a:ln>
                <a:solidFill>
                  <a:srgbClr val="F141CF"/>
                </a:solidFill>
              </a:ln>
            </c:spPr>
          </c:marker>
          <c:cat>
            <c:strRef>
              <c:f>'Chart 7'!$W$5:$W$23</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'Chart 7'!$Y$5:$Y$23</c:f>
              <c:numCache>
                <c:formatCode>0.0</c:formatCode>
                <c:ptCount val="19"/>
                <c:pt idx="0">
                  <c:v>0</c:v>
                </c:pt>
                <c:pt idx="1">
                  <c:v>0</c:v>
                </c:pt>
                <c:pt idx="2">
                  <c:v>0</c:v>
                </c:pt>
                <c:pt idx="3">
                  <c:v>3.4217405171960791</c:v>
                </c:pt>
                <c:pt idx="4">
                  <c:v>9.5647699837728712</c:v>
                </c:pt>
                <c:pt idx="5">
                  <c:v>20.354257121954571</c:v>
                </c:pt>
                <c:pt idx="6">
                  <c:v>26.680240392654447</c:v>
                </c:pt>
                <c:pt idx="7">
                  <c:v>27.117983221841353</c:v>
                </c:pt>
                <c:pt idx="8">
                  <c:v>24.727805175130086</c:v>
                </c:pt>
                <c:pt idx="9">
                  <c:v>21.3574901322351</c:v>
                </c:pt>
                <c:pt idx="10">
                  <c:v>15.746221970660958</c:v>
                </c:pt>
                <c:pt idx="11">
                  <c:v>11.061893700011062</c:v>
                </c:pt>
                <c:pt idx="12">
                  <c:v>6.5503806149043839</c:v>
                </c:pt>
                <c:pt idx="13">
                  <c:v>3.5461412073428762</c:v>
                </c:pt>
                <c:pt idx="14">
                  <c:v>2.9258701537837348</c:v>
                </c:pt>
                <c:pt idx="15">
                  <c:v>0.76152375827205177</c:v>
                </c:pt>
                <c:pt idx="16">
                  <c:v>0</c:v>
                </c:pt>
                <c:pt idx="17">
                  <c:v>0</c:v>
                </c:pt>
                <c:pt idx="18">
                  <c:v>0</c:v>
                </c:pt>
              </c:numCache>
            </c:numRef>
          </c:val>
        </c:ser>
        <c:ser>
          <c:idx val="2"/>
          <c:order val="1"/>
          <c:tx>
            <c:strRef>
              <c:f>'Chart 7'!$Z$4</c:f>
              <c:strCache>
                <c:ptCount val="1"/>
                <c:pt idx="0">
                  <c:v>Persons = 41 yrs</c:v>
                </c:pt>
              </c:strCache>
            </c:strRef>
          </c:tx>
          <c:cat>
            <c:strRef>
              <c:f>'Chart 7'!$W$5:$W$23</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'Chart 7'!$Z$5:$Z$23</c:f>
              <c:numCache>
                <c:formatCode>0.0</c:formatCode>
                <c:ptCount val="19"/>
                <c:pt idx="0">
                  <c:v>0</c:v>
                </c:pt>
                <c:pt idx="1">
                  <c:v>0</c:v>
                </c:pt>
                <c:pt idx="2">
                  <c:v>0</c:v>
                </c:pt>
                <c:pt idx="3">
                  <c:v>2.3218953509544824</c:v>
                </c:pt>
                <c:pt idx="4">
                  <c:v>7.475912171224774</c:v>
                </c:pt>
                <c:pt idx="5">
                  <c:v>14.247979985368197</c:v>
                </c:pt>
                <c:pt idx="6">
                  <c:v>18.872888941347732</c:v>
                </c:pt>
                <c:pt idx="7">
                  <c:v>18.495214363283502</c:v>
                </c:pt>
                <c:pt idx="8">
                  <c:v>17.87096836892589</c:v>
                </c:pt>
                <c:pt idx="9">
                  <c:v>15.010688819353915</c:v>
                </c:pt>
                <c:pt idx="10">
                  <c:v>12.448026828157648</c:v>
                </c:pt>
                <c:pt idx="11">
                  <c:v>8.1160633125081176</c:v>
                </c:pt>
                <c:pt idx="12">
                  <c:v>4.5348788872414962</c:v>
                </c:pt>
                <c:pt idx="13">
                  <c:v>3.3245073818839468</c:v>
                </c:pt>
                <c:pt idx="14">
                  <c:v>1.8530510973963656</c:v>
                </c:pt>
                <c:pt idx="15">
                  <c:v>0.50768250551470129</c:v>
                </c:pt>
                <c:pt idx="16">
                  <c:v>0</c:v>
                </c:pt>
                <c:pt idx="17">
                  <c:v>0</c:v>
                </c:pt>
                <c:pt idx="18">
                  <c:v>0</c:v>
                </c:pt>
              </c:numCache>
            </c:numRef>
          </c:val>
        </c:ser>
        <c:ser>
          <c:idx val="0"/>
          <c:order val="2"/>
          <c:tx>
            <c:strRef>
              <c:f>'Chart 7'!$X$4</c:f>
              <c:strCache>
                <c:ptCount val="1"/>
                <c:pt idx="0">
                  <c:v>Male = 42 yrs</c:v>
                </c:pt>
              </c:strCache>
            </c:strRef>
          </c:tx>
          <c:spPr>
            <a:ln>
              <a:solidFill>
                <a:srgbClr val="0303ED"/>
              </a:solidFill>
            </a:ln>
          </c:spPr>
          <c:marker>
            <c:spPr>
              <a:solidFill>
                <a:srgbClr val="0303ED"/>
              </a:solidFill>
            </c:spPr>
          </c:marker>
          <c:cat>
            <c:strRef>
              <c:f>'Chart 7'!$W$5:$W$23</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'Chart 7'!$X$5:$X$23</c:f>
              <c:numCache>
                <c:formatCode>0.0</c:formatCode>
                <c:ptCount val="19"/>
                <c:pt idx="0">
                  <c:v>0</c:v>
                </c:pt>
                <c:pt idx="1">
                  <c:v>0</c:v>
                </c:pt>
                <c:pt idx="2">
                  <c:v>0</c:v>
                </c:pt>
                <c:pt idx="3">
                  <c:v>1.2220501847128853</c:v>
                </c:pt>
                <c:pt idx="4">
                  <c:v>5.3870543586766759</c:v>
                </c:pt>
                <c:pt idx="5">
                  <c:v>8.1417028487818275</c:v>
                </c:pt>
                <c:pt idx="6">
                  <c:v>11.065537490041017</c:v>
                </c:pt>
                <c:pt idx="7">
                  <c:v>9.8724455047256541</c:v>
                </c:pt>
                <c:pt idx="8">
                  <c:v>11.014131562721698</c:v>
                </c:pt>
                <c:pt idx="9">
                  <c:v>8.6638875064727294</c:v>
                </c:pt>
                <c:pt idx="10">
                  <c:v>9.1498316856543394</c:v>
                </c:pt>
                <c:pt idx="11">
                  <c:v>5.1702329250051706</c:v>
                </c:pt>
                <c:pt idx="12">
                  <c:v>2.5193771595786094</c:v>
                </c:pt>
                <c:pt idx="13">
                  <c:v>2.6596059055071573</c:v>
                </c:pt>
                <c:pt idx="14">
                  <c:v>0.78023204100899612</c:v>
                </c:pt>
                <c:pt idx="15">
                  <c:v>0.25384125275735064</c:v>
                </c:pt>
                <c:pt idx="16">
                  <c:v>0</c:v>
                </c:pt>
                <c:pt idx="17">
                  <c:v>0</c:v>
                </c:pt>
                <c:pt idx="18">
                  <c:v>0</c:v>
                </c:pt>
              </c:numCache>
            </c:numRef>
          </c:val>
        </c:ser>
        <c:marker val="1"/>
        <c:axId val="117090560"/>
        <c:axId val="117310208"/>
      </c:lineChart>
      <c:catAx>
        <c:axId val="117090560"/>
        <c:scaling>
          <c:orientation val="minMax"/>
        </c:scaling>
        <c:axPos val="b"/>
        <c:title>
          <c:tx>
            <c:rich>
              <a:bodyPr/>
              <a:lstStyle/>
              <a:p>
                <a:pPr>
                  <a:defRPr/>
                </a:pPr>
                <a:r>
                  <a:rPr lang="en-GB" sz="1050">
                    <a:latin typeface="Arial" pitchFamily="34" charset="0"/>
                    <a:cs typeface="Arial" pitchFamily="34" charset="0"/>
                  </a:rPr>
                  <a:t>5 year</a:t>
                </a:r>
                <a:r>
                  <a:rPr lang="en-GB" sz="1050" baseline="0">
                    <a:latin typeface="Arial" pitchFamily="34" charset="0"/>
                    <a:cs typeface="Arial" pitchFamily="34" charset="0"/>
                  </a:rPr>
                  <a:t> Age Group</a:t>
                </a:r>
                <a:endParaRPr lang="en-GB" sz="1050">
                  <a:latin typeface="Arial" pitchFamily="34" charset="0"/>
                  <a:cs typeface="Arial" pitchFamily="34" charset="0"/>
                </a:endParaRPr>
              </a:p>
            </c:rich>
          </c:tx>
          <c:layout>
            <c:manualLayout>
              <c:xMode val="edge"/>
              <c:yMode val="edge"/>
              <c:x val="0.369378688775018"/>
              <c:y val="0.94321439429301424"/>
            </c:manualLayout>
          </c:layout>
        </c:title>
        <c:tickLblPos val="nextTo"/>
        <c:txPr>
          <a:bodyPr/>
          <a:lstStyle/>
          <a:p>
            <a:pPr>
              <a:defRPr sz="900">
                <a:latin typeface="Arial" pitchFamily="34" charset="0"/>
                <a:cs typeface="Arial" pitchFamily="34" charset="0"/>
              </a:defRPr>
            </a:pPr>
            <a:endParaRPr lang="en-US"/>
          </a:p>
        </c:txPr>
        <c:crossAx val="117310208"/>
        <c:crosses val="autoZero"/>
        <c:auto val="1"/>
        <c:lblAlgn val="ctr"/>
        <c:lblOffset val="100"/>
      </c:catAx>
      <c:valAx>
        <c:axId val="117310208"/>
        <c:scaling>
          <c:orientation val="minMax"/>
        </c:scaling>
        <c:axPos val="l"/>
        <c:majorGridlines>
          <c:spPr>
            <a:ln>
              <a:solidFill>
                <a:schemeClr val="bg1">
                  <a:lumMod val="85000"/>
                </a:schemeClr>
              </a:solidFill>
              <a:prstDash val="dash"/>
            </a:ln>
          </c:spPr>
        </c:majorGridlines>
        <c:title>
          <c:tx>
            <c:rich>
              <a:bodyPr rot="-5400000" vert="horz"/>
              <a:lstStyle/>
              <a:p>
                <a:pPr>
                  <a:defRPr/>
                </a:pPr>
                <a:r>
                  <a:rPr lang="en-GB" sz="1050" b="1" i="0" baseline="0">
                    <a:latin typeface="Arial" pitchFamily="34" charset="0"/>
                    <a:cs typeface="Arial" pitchFamily="34" charset="0"/>
                  </a:rPr>
                  <a:t>Incidence rate per 100,000 age specific population</a:t>
                </a:r>
              </a:p>
            </c:rich>
          </c:tx>
          <c:layout>
            <c:manualLayout>
              <c:xMode val="edge"/>
              <c:yMode val="edge"/>
              <c:x val="8.3777027871516068E-3"/>
              <c:y val="0.16336780177867311"/>
            </c:manualLayout>
          </c:layout>
        </c:title>
        <c:numFmt formatCode="0" sourceLinked="0"/>
        <c:tickLblPos val="nextTo"/>
        <c:crossAx val="117090560"/>
        <c:crosses val="autoZero"/>
        <c:crossBetween val="between"/>
      </c:valAx>
    </c:plotArea>
    <c:legend>
      <c:legendPos val="t"/>
      <c:layout>
        <c:manualLayout>
          <c:xMode val="edge"/>
          <c:yMode val="edge"/>
          <c:x val="0.73090058187171048"/>
          <c:y val="0.11700180569715835"/>
          <c:w val="0.18526628615867588"/>
          <c:h val="0.18301742589885694"/>
        </c:manualLayout>
      </c:layout>
      <c:spPr>
        <a:ln>
          <a:noFill/>
        </a:ln>
      </c:spPr>
      <c:txPr>
        <a:bodyPr/>
        <a:lstStyle/>
        <a:p>
          <a:pPr>
            <a:defRPr>
              <a:latin typeface="Arial" pitchFamily="34" charset="0"/>
              <a:cs typeface="Arial" pitchFamily="34" charset="0"/>
            </a:defRPr>
          </a:pPr>
          <a:endParaRPr lang="en-US"/>
        </a:p>
      </c:txPr>
    </c:legend>
    <c:plotVisOnly val="1"/>
  </c:chart>
  <c:printSettings>
    <c:headerFooter/>
    <c:pageMargins b="0.75000000000000644" l="0.70000000000000062" r="0.70000000000000062" t="0.750000000000006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248463776738651E-2"/>
          <c:y val="0.10785410358884276"/>
          <c:w val="0.88547679473950058"/>
          <c:h val="0.75131466443212203"/>
        </c:manualLayout>
      </c:layout>
      <c:barChart>
        <c:barDir val="col"/>
        <c:grouping val="stacked"/>
        <c:ser>
          <c:idx val="0"/>
          <c:order val="0"/>
          <c:tx>
            <c:strRef>
              <c:f>'Chart 8'!$T$3</c:f>
              <c:strCache>
                <c:ptCount val="1"/>
                <c:pt idx="0">
                  <c:v>Male</c:v>
                </c:pt>
              </c:strCache>
            </c:strRef>
          </c:tx>
          <c:spPr>
            <a:solidFill>
              <a:srgbClr val="7030A0"/>
            </a:solidFill>
            <a:ln>
              <a:solidFill>
                <a:schemeClr val="tx1"/>
              </a:solidFill>
            </a:ln>
          </c:spPr>
          <c:dLbls>
            <c:numFmt formatCode="0%" sourceLinked="0"/>
            <c:txPr>
              <a:bodyPr/>
              <a:lstStyle/>
              <a:p>
                <a:pPr>
                  <a:defRPr sz="1050" b="1">
                    <a:solidFill>
                      <a:schemeClr val="bg1"/>
                    </a:solidFill>
                    <a:latin typeface="Arial" pitchFamily="34" charset="0"/>
                    <a:cs typeface="Arial" pitchFamily="34" charset="0"/>
                  </a:defRPr>
                </a:pPr>
                <a:endParaRPr lang="en-US"/>
              </a:p>
            </c:txPr>
            <c:dLblPos val="inEnd"/>
            <c:showVal val="1"/>
          </c:dLbls>
          <c:cat>
            <c:strRef>
              <c:f>'Chart 8'!$S$5:$S$17</c:f>
              <c:strCache>
                <c:ptCount val="13"/>
                <c:pt idx="0">
                  <c:v>1934-38 (n =7)</c:v>
                </c:pt>
                <c:pt idx="1">
                  <c:v>1939-43 (n =23)</c:v>
                </c:pt>
                <c:pt idx="2">
                  <c:v>1944-48 (n =60)</c:v>
                </c:pt>
                <c:pt idx="3">
                  <c:v>1949-53 (n =80)</c:v>
                </c:pt>
                <c:pt idx="4">
                  <c:v>1954-58 (n =161)</c:v>
                </c:pt>
                <c:pt idx="5">
                  <c:v>1959-63 (n =256)</c:v>
                </c:pt>
                <c:pt idx="6">
                  <c:v>1964-68 (n = 309)</c:v>
                </c:pt>
                <c:pt idx="7">
                  <c:v>1969-73 (n = 330)</c:v>
                </c:pt>
                <c:pt idx="8">
                  <c:v>1974-78 (n = 294)</c:v>
                </c:pt>
                <c:pt idx="9">
                  <c:v>1979-83 (n = 303)</c:v>
                </c:pt>
                <c:pt idx="10">
                  <c:v>1984-88 (n = 210)</c:v>
                </c:pt>
                <c:pt idx="11">
                  <c:v>1989-93 (n = 115)</c:v>
                </c:pt>
                <c:pt idx="12">
                  <c:v>1994-98 (n = 17)</c:v>
                </c:pt>
              </c:strCache>
            </c:strRef>
          </c:cat>
          <c:val>
            <c:numRef>
              <c:f>'Chart 8'!$U$5:$U$17</c:f>
              <c:numCache>
                <c:formatCode>###0.0%</c:formatCode>
                <c:ptCount val="13"/>
                <c:pt idx="0">
                  <c:v>0.28571428571428575</c:v>
                </c:pt>
                <c:pt idx="1">
                  <c:v>0.30434782608695654</c:v>
                </c:pt>
                <c:pt idx="2">
                  <c:v>0.33333333333333337</c:v>
                </c:pt>
                <c:pt idx="3">
                  <c:v>0.3125</c:v>
                </c:pt>
                <c:pt idx="4">
                  <c:v>0.36645962732919252</c:v>
                </c:pt>
                <c:pt idx="5">
                  <c:v>0.33203125</c:v>
                </c:pt>
                <c:pt idx="6">
                  <c:v>0.30420711974110032</c:v>
                </c:pt>
                <c:pt idx="7">
                  <c:v>0.26363636363636361</c:v>
                </c:pt>
                <c:pt idx="8">
                  <c:v>0.28911564625850339</c:v>
                </c:pt>
                <c:pt idx="9">
                  <c:v>0.31683168316831684</c:v>
                </c:pt>
                <c:pt idx="10">
                  <c:v>0.28095238095238095</c:v>
                </c:pt>
                <c:pt idx="11">
                  <c:v>0.32173913043478258</c:v>
                </c:pt>
                <c:pt idx="12">
                  <c:v>0.29411764705882354</c:v>
                </c:pt>
              </c:numCache>
            </c:numRef>
          </c:val>
        </c:ser>
        <c:ser>
          <c:idx val="1"/>
          <c:order val="1"/>
          <c:tx>
            <c:strRef>
              <c:f>'Chart 8'!$V$3</c:f>
              <c:strCache>
                <c:ptCount val="1"/>
                <c:pt idx="0">
                  <c:v>Female</c:v>
                </c:pt>
              </c:strCache>
            </c:strRef>
          </c:tx>
          <c:spPr>
            <a:solidFill>
              <a:srgbClr val="92D050"/>
            </a:solidFill>
            <a:ln>
              <a:solidFill>
                <a:sysClr val="windowText" lastClr="000000"/>
              </a:solidFill>
            </a:ln>
          </c:spPr>
          <c:dLbls>
            <c:numFmt formatCode="0%" sourceLinked="0"/>
            <c:txPr>
              <a:bodyPr/>
              <a:lstStyle/>
              <a:p>
                <a:pPr>
                  <a:defRPr sz="1050" b="1">
                    <a:latin typeface="Arial" pitchFamily="34" charset="0"/>
                    <a:cs typeface="Arial" pitchFamily="34" charset="0"/>
                  </a:defRPr>
                </a:pPr>
                <a:endParaRPr lang="en-US"/>
              </a:p>
            </c:txPr>
            <c:dLblPos val="inBase"/>
            <c:showVal val="1"/>
          </c:dLbls>
          <c:cat>
            <c:strRef>
              <c:f>'Chart 8'!$S$5:$S$17</c:f>
              <c:strCache>
                <c:ptCount val="13"/>
                <c:pt idx="0">
                  <c:v>1934-38 (n =7)</c:v>
                </c:pt>
                <c:pt idx="1">
                  <c:v>1939-43 (n =23)</c:v>
                </c:pt>
                <c:pt idx="2">
                  <c:v>1944-48 (n =60)</c:v>
                </c:pt>
                <c:pt idx="3">
                  <c:v>1949-53 (n =80)</c:v>
                </c:pt>
                <c:pt idx="4">
                  <c:v>1954-58 (n =161)</c:v>
                </c:pt>
                <c:pt idx="5">
                  <c:v>1959-63 (n =256)</c:v>
                </c:pt>
                <c:pt idx="6">
                  <c:v>1964-68 (n = 309)</c:v>
                </c:pt>
                <c:pt idx="7">
                  <c:v>1969-73 (n = 330)</c:v>
                </c:pt>
                <c:pt idx="8">
                  <c:v>1974-78 (n = 294)</c:v>
                </c:pt>
                <c:pt idx="9">
                  <c:v>1979-83 (n = 303)</c:v>
                </c:pt>
                <c:pt idx="10">
                  <c:v>1984-88 (n = 210)</c:v>
                </c:pt>
                <c:pt idx="11">
                  <c:v>1989-93 (n = 115)</c:v>
                </c:pt>
                <c:pt idx="12">
                  <c:v>1994-98 (n = 17)</c:v>
                </c:pt>
              </c:strCache>
            </c:strRef>
          </c:cat>
          <c:val>
            <c:numRef>
              <c:f>'Chart 8'!$W$5:$W$17</c:f>
              <c:numCache>
                <c:formatCode>###0.0%</c:formatCode>
                <c:ptCount val="13"/>
                <c:pt idx="0">
                  <c:v>0.7142857142857143</c:v>
                </c:pt>
                <c:pt idx="1">
                  <c:v>0.69565217391304346</c:v>
                </c:pt>
                <c:pt idx="2">
                  <c:v>0.66666666666666674</c:v>
                </c:pt>
                <c:pt idx="3">
                  <c:v>0.6875</c:v>
                </c:pt>
                <c:pt idx="4">
                  <c:v>0.63354037267080754</c:v>
                </c:pt>
                <c:pt idx="5">
                  <c:v>0.66796875</c:v>
                </c:pt>
                <c:pt idx="6">
                  <c:v>0.69579288025889963</c:v>
                </c:pt>
                <c:pt idx="7">
                  <c:v>0.73636363636363644</c:v>
                </c:pt>
                <c:pt idx="8">
                  <c:v>0.7108843537414965</c:v>
                </c:pt>
                <c:pt idx="9">
                  <c:v>0.68316831683168322</c:v>
                </c:pt>
                <c:pt idx="10">
                  <c:v>0.71904761904761894</c:v>
                </c:pt>
                <c:pt idx="11">
                  <c:v>0.67826086956521736</c:v>
                </c:pt>
                <c:pt idx="12">
                  <c:v>0.70588235294117652</c:v>
                </c:pt>
              </c:numCache>
            </c:numRef>
          </c:val>
        </c:ser>
        <c:dLbls>
          <c:showVal val="1"/>
        </c:dLbls>
        <c:gapWidth val="21"/>
        <c:overlap val="100"/>
        <c:axId val="117549312"/>
        <c:axId val="117567872"/>
      </c:barChart>
      <c:catAx>
        <c:axId val="117549312"/>
        <c:scaling>
          <c:orientation val="minMax"/>
        </c:scaling>
        <c:axPos val="b"/>
        <c:title>
          <c:tx>
            <c:rich>
              <a:bodyPr/>
              <a:lstStyle/>
              <a:p>
                <a:pPr>
                  <a:defRPr/>
                </a:pPr>
                <a:r>
                  <a:rPr lang="en-GB" sz="1050">
                    <a:latin typeface="Arial" pitchFamily="34" charset="0"/>
                    <a:cs typeface="Arial" pitchFamily="34" charset="0"/>
                  </a:rPr>
                  <a:t>Year of Birth</a:t>
                </a:r>
              </a:p>
            </c:rich>
          </c:tx>
          <c:layout>
            <c:manualLayout>
              <c:xMode val="edge"/>
              <c:yMode val="edge"/>
              <c:x val="0.48034694010356188"/>
              <c:y val="0.94930143958132562"/>
            </c:manualLayout>
          </c:layout>
        </c:title>
        <c:tickLblPos val="nextTo"/>
        <c:txPr>
          <a:bodyPr rot="0"/>
          <a:lstStyle/>
          <a:p>
            <a:pPr>
              <a:defRPr>
                <a:latin typeface="Arial" pitchFamily="34" charset="0"/>
                <a:cs typeface="Arial" pitchFamily="34" charset="0"/>
              </a:defRPr>
            </a:pPr>
            <a:endParaRPr lang="en-US"/>
          </a:p>
        </c:txPr>
        <c:crossAx val="117567872"/>
        <c:crosses val="autoZero"/>
        <c:auto val="1"/>
        <c:lblAlgn val="ctr"/>
        <c:lblOffset val="100"/>
      </c:catAx>
      <c:valAx>
        <c:axId val="117567872"/>
        <c:scaling>
          <c:orientation val="minMax"/>
          <c:max val="1"/>
        </c:scaling>
        <c:axPos val="l"/>
        <c:majorGridlines>
          <c:spPr>
            <a:ln>
              <a:solidFill>
                <a:schemeClr val="bg1">
                  <a:lumMod val="85000"/>
                </a:schemeClr>
              </a:solidFill>
              <a:prstDash val="dash"/>
            </a:ln>
          </c:spPr>
        </c:majorGridlines>
        <c:title>
          <c:tx>
            <c:rich>
              <a:bodyPr rot="-5400000" vert="horz"/>
              <a:lstStyle/>
              <a:p>
                <a:pPr>
                  <a:defRPr sz="1050"/>
                </a:pPr>
                <a:r>
                  <a:rPr lang="en-GB" sz="1050">
                    <a:latin typeface="Arial" pitchFamily="34" charset="0"/>
                    <a:cs typeface="Arial" pitchFamily="34" charset="0"/>
                  </a:rPr>
                  <a:t>% of</a:t>
                </a:r>
                <a:r>
                  <a:rPr lang="en-GB" sz="1050" baseline="0">
                    <a:latin typeface="Arial" pitchFamily="34" charset="0"/>
                    <a:cs typeface="Arial" pitchFamily="34" charset="0"/>
                  </a:rPr>
                  <a:t> people</a:t>
                </a:r>
                <a:endParaRPr lang="en-GB" sz="1050">
                  <a:latin typeface="Arial" pitchFamily="34" charset="0"/>
                  <a:cs typeface="Arial" pitchFamily="34" charset="0"/>
                </a:endParaRPr>
              </a:p>
            </c:rich>
          </c:tx>
          <c:layout>
            <c:manualLayout>
              <c:xMode val="edge"/>
              <c:yMode val="edge"/>
              <c:x val="1.1019283746556479E-2"/>
              <c:y val="0.43917404712750535"/>
            </c:manualLayout>
          </c:layout>
        </c:title>
        <c:numFmt formatCode="0%" sourceLinked="0"/>
        <c:tickLblPos val="nextTo"/>
        <c:txPr>
          <a:bodyPr/>
          <a:lstStyle/>
          <a:p>
            <a:pPr>
              <a:defRPr>
                <a:latin typeface="Arial" pitchFamily="34" charset="0"/>
                <a:cs typeface="Arial" pitchFamily="34" charset="0"/>
              </a:defRPr>
            </a:pPr>
            <a:endParaRPr lang="en-US"/>
          </a:p>
        </c:txPr>
        <c:crossAx val="117549312"/>
        <c:crosses val="autoZero"/>
        <c:crossBetween val="between"/>
      </c:valAx>
    </c:plotArea>
    <c:legend>
      <c:legendPos val="t"/>
      <c:layout>
        <c:manualLayout>
          <c:xMode val="edge"/>
          <c:yMode val="edge"/>
          <c:x val="0.4538949573452109"/>
          <c:y val="1.2701439054501981E-2"/>
          <c:w val="0.1686736265404841"/>
          <c:h val="3.9091008633275012E-2"/>
        </c:manualLayout>
      </c:layout>
      <c:spPr>
        <a:ln>
          <a:solidFill>
            <a:schemeClr val="bg1">
              <a:lumMod val="85000"/>
            </a:schemeClr>
          </a:solidFill>
        </a:ln>
      </c:spPr>
      <c:txPr>
        <a:bodyPr/>
        <a:lstStyle/>
        <a:p>
          <a:pPr>
            <a:defRPr>
              <a:latin typeface="Arial" pitchFamily="34" charset="0"/>
              <a:cs typeface="Arial" pitchFamily="34" charset="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6134719830136893E-2"/>
          <c:y val="8.0814287029957313E-2"/>
          <c:w val="0.90380144356216563"/>
          <c:h val="0.78843429662822195"/>
        </c:manualLayout>
      </c:layout>
      <c:lineChart>
        <c:grouping val="standard"/>
        <c:ser>
          <c:idx val="0"/>
          <c:order val="0"/>
          <c:tx>
            <c:v>Female</c:v>
          </c:tx>
          <c:spPr>
            <a:ln>
              <a:solidFill>
                <a:srgbClr val="92D050"/>
              </a:solidFill>
            </a:ln>
          </c:spPr>
          <c:marker>
            <c:symbol val="square"/>
            <c:size val="7"/>
            <c:spPr>
              <a:solidFill>
                <a:srgbClr val="92D050"/>
              </a:solidFill>
              <a:ln>
                <a:solidFill>
                  <a:srgbClr val="92D050"/>
                </a:solidFill>
              </a:ln>
            </c:spPr>
          </c:marker>
          <c:cat>
            <c:strRef>
              <c:f>'Chart 9'!$P$3:$P$9</c:f>
              <c:strCache>
                <c:ptCount val="7"/>
                <c:pt idx="0">
                  <c:v>&lt;=20</c:v>
                </c:pt>
                <c:pt idx="1">
                  <c:v>21-30</c:v>
                </c:pt>
                <c:pt idx="2">
                  <c:v>31- 40</c:v>
                </c:pt>
                <c:pt idx="3">
                  <c:v>41-50</c:v>
                </c:pt>
                <c:pt idx="4">
                  <c:v>51-60</c:v>
                </c:pt>
                <c:pt idx="5">
                  <c:v>61-70</c:v>
                </c:pt>
                <c:pt idx="6">
                  <c:v>&gt;=71</c:v>
                </c:pt>
              </c:strCache>
            </c:strRef>
          </c:cat>
          <c:val>
            <c:numRef>
              <c:f>'Chart 9'!$Q$3:$Q$9</c:f>
              <c:numCache>
                <c:formatCode>General</c:formatCode>
                <c:ptCount val="7"/>
                <c:pt idx="0">
                  <c:v>0.02</c:v>
                </c:pt>
                <c:pt idx="1">
                  <c:v>0.55000000000000004</c:v>
                </c:pt>
                <c:pt idx="2">
                  <c:v>3.81</c:v>
                </c:pt>
                <c:pt idx="3">
                  <c:v>6.55</c:v>
                </c:pt>
                <c:pt idx="4">
                  <c:v>6.5</c:v>
                </c:pt>
                <c:pt idx="5">
                  <c:v>4.22</c:v>
                </c:pt>
                <c:pt idx="6">
                  <c:v>2.48</c:v>
                </c:pt>
              </c:numCache>
            </c:numRef>
          </c:val>
        </c:ser>
        <c:ser>
          <c:idx val="1"/>
          <c:order val="1"/>
          <c:tx>
            <c:v>Male</c:v>
          </c:tx>
          <c:spPr>
            <a:ln>
              <a:solidFill>
                <a:srgbClr val="7030A0"/>
              </a:solidFill>
            </a:ln>
          </c:spPr>
          <c:marker>
            <c:symbol val="square"/>
            <c:size val="7"/>
            <c:spPr>
              <a:solidFill>
                <a:srgbClr val="7030A0"/>
              </a:solidFill>
              <a:ln>
                <a:solidFill>
                  <a:srgbClr val="7030A0"/>
                </a:solidFill>
              </a:ln>
            </c:spPr>
          </c:marker>
          <c:cat>
            <c:strRef>
              <c:f>'Chart 9'!$P$3:$P$9</c:f>
              <c:strCache>
                <c:ptCount val="7"/>
                <c:pt idx="0">
                  <c:v>&lt;=20</c:v>
                </c:pt>
                <c:pt idx="1">
                  <c:v>21-30</c:v>
                </c:pt>
                <c:pt idx="2">
                  <c:v>31- 40</c:v>
                </c:pt>
                <c:pt idx="3">
                  <c:v>41-50</c:v>
                </c:pt>
                <c:pt idx="4">
                  <c:v>51-60</c:v>
                </c:pt>
                <c:pt idx="5">
                  <c:v>61-70</c:v>
                </c:pt>
                <c:pt idx="6">
                  <c:v>&gt;=71</c:v>
                </c:pt>
              </c:strCache>
            </c:strRef>
          </c:cat>
          <c:val>
            <c:numRef>
              <c:f>'Chart 9'!$R$3:$R$9</c:f>
              <c:numCache>
                <c:formatCode>General</c:formatCode>
                <c:ptCount val="7"/>
                <c:pt idx="0">
                  <c:v>0.02</c:v>
                </c:pt>
                <c:pt idx="1">
                  <c:v>0.31</c:v>
                </c:pt>
                <c:pt idx="2">
                  <c:v>1.07</c:v>
                </c:pt>
                <c:pt idx="3">
                  <c:v>2.38</c:v>
                </c:pt>
                <c:pt idx="4">
                  <c:v>3.33</c:v>
                </c:pt>
                <c:pt idx="5">
                  <c:v>2.46</c:v>
                </c:pt>
                <c:pt idx="6">
                  <c:v>1.26</c:v>
                </c:pt>
              </c:numCache>
            </c:numRef>
          </c:val>
        </c:ser>
        <c:marker val="1"/>
        <c:axId val="117637888"/>
        <c:axId val="117640192"/>
      </c:lineChart>
      <c:catAx>
        <c:axId val="117637888"/>
        <c:scaling>
          <c:orientation val="minMax"/>
        </c:scaling>
        <c:axPos val="b"/>
        <c:title>
          <c:tx>
            <c:rich>
              <a:bodyPr/>
              <a:lstStyle/>
              <a:p>
                <a:pPr>
                  <a:defRPr sz="1050">
                    <a:latin typeface="Arial" pitchFamily="34" charset="0"/>
                    <a:cs typeface="Arial" pitchFamily="34" charset="0"/>
                  </a:defRPr>
                </a:pPr>
                <a:r>
                  <a:rPr lang="en-GB" sz="1050">
                    <a:latin typeface="Arial" pitchFamily="34" charset="0"/>
                    <a:cs typeface="Arial" pitchFamily="34" charset="0"/>
                  </a:rPr>
                  <a:t>Age Group</a:t>
                </a:r>
              </a:p>
            </c:rich>
          </c:tx>
          <c:layout>
            <c:manualLayout>
              <c:xMode val="edge"/>
              <c:yMode val="edge"/>
              <c:x val="0.48219761773177816"/>
              <c:y val="0.95609643920821974"/>
            </c:manualLayout>
          </c:layout>
        </c:title>
        <c:tickLblPos val="nextTo"/>
        <c:txPr>
          <a:bodyPr/>
          <a:lstStyle/>
          <a:p>
            <a:pPr>
              <a:defRPr>
                <a:latin typeface="Arial" pitchFamily="34" charset="0"/>
                <a:cs typeface="Arial" pitchFamily="34" charset="0"/>
              </a:defRPr>
            </a:pPr>
            <a:endParaRPr lang="en-US"/>
          </a:p>
        </c:txPr>
        <c:crossAx val="117640192"/>
        <c:crosses val="autoZero"/>
        <c:auto val="1"/>
        <c:lblAlgn val="ctr"/>
        <c:lblOffset val="100"/>
      </c:catAx>
      <c:valAx>
        <c:axId val="117640192"/>
        <c:scaling>
          <c:orientation val="minMax"/>
        </c:scaling>
        <c:axPos val="l"/>
        <c:majorGridlines>
          <c:spPr>
            <a:ln>
              <a:solidFill>
                <a:schemeClr val="bg1">
                  <a:lumMod val="75000"/>
                </a:schemeClr>
              </a:solidFill>
              <a:prstDash val="dash"/>
            </a:ln>
          </c:spPr>
        </c:majorGridlines>
        <c:title>
          <c:tx>
            <c:rich>
              <a:bodyPr rot="-5400000" vert="horz"/>
              <a:lstStyle/>
              <a:p>
                <a:pPr>
                  <a:defRPr sz="1050">
                    <a:latin typeface="Arial" pitchFamily="34" charset="0"/>
                    <a:cs typeface="Arial" pitchFamily="34" charset="0"/>
                  </a:defRPr>
                </a:pPr>
                <a:r>
                  <a:rPr lang="en-GB" sz="1050">
                    <a:latin typeface="Arial" pitchFamily="34" charset="0"/>
                    <a:cs typeface="Arial" pitchFamily="34" charset="0"/>
                  </a:rPr>
                  <a:t>prevalence per 100,000 people</a:t>
                </a:r>
              </a:p>
            </c:rich>
          </c:tx>
          <c:layout>
            <c:manualLayout>
              <c:xMode val="edge"/>
              <c:yMode val="edge"/>
              <c:x val="5.9805169662215186E-3"/>
              <c:y val="0.27938347682471276"/>
            </c:manualLayout>
          </c:layout>
        </c:title>
        <c:numFmt formatCode="General" sourceLinked="1"/>
        <c:tickLblPos val="nextTo"/>
        <c:txPr>
          <a:bodyPr/>
          <a:lstStyle/>
          <a:p>
            <a:pPr>
              <a:defRPr>
                <a:latin typeface="Arial" pitchFamily="34" charset="0"/>
                <a:cs typeface="Arial" pitchFamily="34" charset="0"/>
              </a:defRPr>
            </a:pPr>
            <a:endParaRPr lang="en-US"/>
          </a:p>
        </c:txPr>
        <c:crossAx val="117637888"/>
        <c:crosses val="autoZero"/>
        <c:crossBetween val="between"/>
      </c:valAx>
    </c:plotArea>
    <c:legend>
      <c:legendPos val="t"/>
      <c:layout>
        <c:manualLayout>
          <c:xMode val="edge"/>
          <c:yMode val="edge"/>
          <c:x val="0.36631961757131482"/>
          <c:y val="1.8691588785046741E-2"/>
          <c:w val="0.30706801931890276"/>
          <c:h val="5.6333063507248524E-2"/>
        </c:manualLayout>
      </c:layout>
      <c:txPr>
        <a:bodyPr/>
        <a:lstStyle/>
        <a:p>
          <a:pPr>
            <a:defRPr>
              <a:latin typeface="Arial" pitchFamily="34" charset="0"/>
              <a:cs typeface="Arial" pitchFamily="34" charset="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30</xdr:row>
      <xdr:rowOff>123825</xdr:rowOff>
    </xdr:from>
    <xdr:to>
      <xdr:col>3</xdr:col>
      <xdr:colOff>95250</xdr:colOff>
      <xdr:row>35</xdr:row>
      <xdr:rowOff>142875</xdr:rowOff>
    </xdr:to>
    <xdr:sp macro="" textlink="">
      <xdr:nvSpPr>
        <xdr:cNvPr id="18" name="Oval 122"/>
        <xdr:cNvSpPr>
          <a:spLocks noChangeArrowheads="1"/>
        </xdr:cNvSpPr>
      </xdr:nvSpPr>
      <xdr:spPr bwMode="auto">
        <a:xfrm>
          <a:off x="57150" y="5953125"/>
          <a:ext cx="1419225" cy="9715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Lanarkshire</a:t>
          </a:r>
        </a:p>
        <a:p>
          <a:pPr algn="ctr" rtl="0">
            <a:defRPr sz="1000"/>
          </a:pPr>
          <a:r>
            <a:rPr lang="en-GB" sz="1200" b="1" i="0" u="none" strike="noStrike" baseline="0">
              <a:solidFill>
                <a:srgbClr val="800080"/>
              </a:solidFill>
              <a:latin typeface="Arial"/>
              <a:cs typeface="Arial"/>
            </a:rPr>
            <a:t>22</a:t>
          </a:r>
          <a:endParaRPr lang="en-GB" sz="1200" b="0" i="0" u="none" strike="noStrike" baseline="0">
            <a:solidFill>
              <a:srgbClr val="800080"/>
            </a:solidFill>
            <a:latin typeface="Arial"/>
            <a:cs typeface="Arial"/>
          </a:endParaRPr>
        </a:p>
      </xdr:txBody>
    </xdr:sp>
    <xdr:clientData/>
  </xdr:twoCellAnchor>
  <xdr:twoCellAnchor>
    <xdr:from>
      <xdr:col>5</xdr:col>
      <xdr:colOff>257175</xdr:colOff>
      <xdr:row>22</xdr:row>
      <xdr:rowOff>142876</xdr:rowOff>
    </xdr:from>
    <xdr:to>
      <xdr:col>7</xdr:col>
      <xdr:colOff>333374</xdr:colOff>
      <xdr:row>27</xdr:row>
      <xdr:rowOff>114300</xdr:rowOff>
    </xdr:to>
    <xdr:sp macro="" textlink="">
      <xdr:nvSpPr>
        <xdr:cNvPr id="20" name="Oval 124"/>
        <xdr:cNvSpPr>
          <a:spLocks noChangeArrowheads="1"/>
        </xdr:cNvSpPr>
      </xdr:nvSpPr>
      <xdr:spPr bwMode="auto">
        <a:xfrm>
          <a:off x="2990850" y="4448176"/>
          <a:ext cx="1295399" cy="92392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67</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Lothian</a:t>
          </a:r>
        </a:p>
        <a:p>
          <a:pPr algn="ctr" rtl="0">
            <a:defRPr sz="1000"/>
          </a:pPr>
          <a:r>
            <a:rPr lang="en-GB" sz="1200" b="1" i="0" u="none" strike="noStrike" baseline="0">
              <a:solidFill>
                <a:srgbClr val="800080"/>
              </a:solidFill>
              <a:latin typeface="Arial"/>
              <a:cs typeface="Arial"/>
            </a:rPr>
            <a:t>66</a:t>
          </a:r>
        </a:p>
      </xdr:txBody>
    </xdr:sp>
    <xdr:clientData/>
  </xdr:twoCellAnchor>
  <xdr:twoCellAnchor>
    <xdr:from>
      <xdr:col>5</xdr:col>
      <xdr:colOff>323850</xdr:colOff>
      <xdr:row>30</xdr:row>
      <xdr:rowOff>161925</xdr:rowOff>
    </xdr:from>
    <xdr:to>
      <xdr:col>7</xdr:col>
      <xdr:colOff>361950</xdr:colOff>
      <xdr:row>35</xdr:row>
      <xdr:rowOff>114300</xdr:rowOff>
    </xdr:to>
    <xdr:sp macro="" textlink="">
      <xdr:nvSpPr>
        <xdr:cNvPr id="21" name="Oval 125"/>
        <xdr:cNvSpPr>
          <a:spLocks noChangeArrowheads="1"/>
        </xdr:cNvSpPr>
      </xdr:nvSpPr>
      <xdr:spPr bwMode="auto">
        <a:xfrm>
          <a:off x="3057525" y="5991225"/>
          <a:ext cx="1257300" cy="90487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26</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A&amp;A</a:t>
          </a:r>
        </a:p>
        <a:p>
          <a:pPr algn="ctr" rtl="0">
            <a:defRPr sz="1000"/>
          </a:pPr>
          <a:r>
            <a:rPr lang="en-GB" sz="1200" b="1" i="0" u="none" strike="noStrike" baseline="0">
              <a:solidFill>
                <a:srgbClr val="800080"/>
              </a:solidFill>
              <a:latin typeface="Arial"/>
              <a:cs typeface="Arial"/>
            </a:rPr>
            <a:t>33</a:t>
          </a:r>
        </a:p>
      </xdr:txBody>
    </xdr:sp>
    <xdr:clientData/>
  </xdr:twoCellAnchor>
  <xdr:twoCellAnchor>
    <xdr:from>
      <xdr:col>0</xdr:col>
      <xdr:colOff>590550</xdr:colOff>
      <xdr:row>12</xdr:row>
      <xdr:rowOff>57151</xdr:rowOff>
    </xdr:from>
    <xdr:to>
      <xdr:col>3</xdr:col>
      <xdr:colOff>66675</xdr:colOff>
      <xdr:row>17</xdr:row>
      <xdr:rowOff>9525</xdr:rowOff>
    </xdr:to>
    <xdr:sp macro="" textlink="">
      <xdr:nvSpPr>
        <xdr:cNvPr id="22" name="Oval 126"/>
        <xdr:cNvSpPr>
          <a:spLocks noChangeArrowheads="1"/>
        </xdr:cNvSpPr>
      </xdr:nvSpPr>
      <xdr:spPr bwMode="auto">
        <a:xfrm>
          <a:off x="1200150" y="819151"/>
          <a:ext cx="1304925" cy="92392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33</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Highland</a:t>
          </a:r>
        </a:p>
        <a:p>
          <a:pPr algn="ctr" rtl="0">
            <a:defRPr sz="1000"/>
          </a:pPr>
          <a:r>
            <a:rPr lang="en-GB" sz="1200" b="1" i="0" u="none" strike="noStrike" baseline="0">
              <a:solidFill>
                <a:srgbClr val="800080"/>
              </a:solidFill>
              <a:latin typeface="Arial"/>
              <a:cs typeface="Arial"/>
            </a:rPr>
            <a:t>39</a:t>
          </a:r>
        </a:p>
      </xdr:txBody>
    </xdr:sp>
    <xdr:clientData/>
  </xdr:twoCellAnchor>
  <xdr:twoCellAnchor>
    <xdr:from>
      <xdr:col>0</xdr:col>
      <xdr:colOff>590550</xdr:colOff>
      <xdr:row>21</xdr:row>
      <xdr:rowOff>38101</xdr:rowOff>
    </xdr:from>
    <xdr:to>
      <xdr:col>3</xdr:col>
      <xdr:colOff>38099</xdr:colOff>
      <xdr:row>26</xdr:row>
      <xdr:rowOff>38100</xdr:rowOff>
    </xdr:to>
    <xdr:sp macro="" textlink="">
      <xdr:nvSpPr>
        <xdr:cNvPr id="24" name="Oval 128"/>
        <xdr:cNvSpPr>
          <a:spLocks noChangeArrowheads="1"/>
        </xdr:cNvSpPr>
      </xdr:nvSpPr>
      <xdr:spPr bwMode="auto">
        <a:xfrm>
          <a:off x="1200150" y="2571751"/>
          <a:ext cx="1276349" cy="96202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103</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GG&amp;C</a:t>
          </a:r>
        </a:p>
        <a:p>
          <a:pPr algn="ctr" rtl="0">
            <a:defRPr sz="1000"/>
          </a:pPr>
          <a:r>
            <a:rPr lang="en-GB" sz="1200" b="1" i="0" u="none" strike="noStrike" baseline="0">
              <a:solidFill>
                <a:srgbClr val="800080"/>
              </a:solidFill>
              <a:latin typeface="Arial"/>
              <a:cs typeface="Arial"/>
            </a:rPr>
            <a:t>75</a:t>
          </a:r>
        </a:p>
      </xdr:txBody>
    </xdr:sp>
    <xdr:clientData/>
  </xdr:twoCellAnchor>
  <xdr:twoCellAnchor>
    <xdr:from>
      <xdr:col>11</xdr:col>
      <xdr:colOff>285750</xdr:colOff>
      <xdr:row>5</xdr:row>
      <xdr:rowOff>9526</xdr:rowOff>
    </xdr:from>
    <xdr:to>
      <xdr:col>13</xdr:col>
      <xdr:colOff>361950</xdr:colOff>
      <xdr:row>10</xdr:row>
      <xdr:rowOff>0</xdr:rowOff>
    </xdr:to>
    <xdr:sp macro="" textlink="">
      <xdr:nvSpPr>
        <xdr:cNvPr id="27" name="Oval 131"/>
        <xdr:cNvSpPr>
          <a:spLocks noChangeArrowheads="1"/>
        </xdr:cNvSpPr>
      </xdr:nvSpPr>
      <xdr:spPr bwMode="auto">
        <a:xfrm>
          <a:off x="7600950" y="581026"/>
          <a:ext cx="1295400" cy="942974"/>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54</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Grampian</a:t>
          </a:r>
        </a:p>
        <a:p>
          <a:pPr algn="ctr" rtl="0">
            <a:defRPr sz="1000"/>
          </a:pPr>
          <a:r>
            <a:rPr lang="en-GB" sz="1200" b="1" i="0" u="none" strike="noStrike" baseline="0">
              <a:solidFill>
                <a:srgbClr val="800080"/>
              </a:solidFill>
              <a:latin typeface="Arial"/>
              <a:cs typeface="Arial"/>
            </a:rPr>
            <a:t>50</a:t>
          </a:r>
        </a:p>
      </xdr:txBody>
    </xdr:sp>
    <xdr:clientData/>
  </xdr:twoCellAnchor>
  <xdr:twoCellAnchor>
    <xdr:from>
      <xdr:col>5</xdr:col>
      <xdr:colOff>276225</xdr:colOff>
      <xdr:row>5</xdr:row>
      <xdr:rowOff>19050</xdr:rowOff>
    </xdr:from>
    <xdr:to>
      <xdr:col>7</xdr:col>
      <xdr:colOff>371474</xdr:colOff>
      <xdr:row>9</xdr:row>
      <xdr:rowOff>180975</xdr:rowOff>
    </xdr:to>
    <xdr:sp macro="" textlink="">
      <xdr:nvSpPr>
        <xdr:cNvPr id="28" name="Oval 132"/>
        <xdr:cNvSpPr>
          <a:spLocks noChangeArrowheads="1"/>
        </xdr:cNvSpPr>
      </xdr:nvSpPr>
      <xdr:spPr bwMode="auto">
        <a:xfrm>
          <a:off x="3933825" y="590550"/>
          <a:ext cx="1314449" cy="923925"/>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63</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Tayside</a:t>
          </a:r>
        </a:p>
        <a:p>
          <a:pPr algn="ctr" rtl="0">
            <a:defRPr sz="1000"/>
          </a:pPr>
          <a:r>
            <a:rPr lang="en-GB" sz="1200" b="1" i="0" u="none" strike="noStrike" baseline="0">
              <a:solidFill>
                <a:srgbClr val="800080"/>
              </a:solidFill>
              <a:latin typeface="Arial"/>
              <a:cs typeface="Arial"/>
            </a:rPr>
            <a:t>59</a:t>
          </a:r>
        </a:p>
      </xdr:txBody>
    </xdr:sp>
    <xdr:clientData/>
  </xdr:twoCellAnchor>
  <xdr:twoCellAnchor>
    <xdr:from>
      <xdr:col>10</xdr:col>
      <xdr:colOff>304800</xdr:colOff>
      <xdr:row>22</xdr:row>
      <xdr:rowOff>47625</xdr:rowOff>
    </xdr:from>
    <xdr:to>
      <xdr:col>12</xdr:col>
      <xdr:colOff>381000</xdr:colOff>
      <xdr:row>27</xdr:row>
      <xdr:rowOff>28575</xdr:rowOff>
    </xdr:to>
    <xdr:sp macro="" textlink="">
      <xdr:nvSpPr>
        <xdr:cNvPr id="30" name="Oval 134"/>
        <xdr:cNvSpPr>
          <a:spLocks noChangeArrowheads="1"/>
        </xdr:cNvSpPr>
      </xdr:nvSpPr>
      <xdr:spPr bwMode="auto">
        <a:xfrm>
          <a:off x="5953125" y="4352925"/>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0</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Shetland</a:t>
          </a:r>
        </a:p>
        <a:p>
          <a:pPr algn="ctr" rtl="0">
            <a:defRPr sz="1000"/>
          </a:pPr>
          <a:r>
            <a:rPr lang="en-GB" sz="1200" b="1" i="0" u="none" strike="noStrike" baseline="0">
              <a:solidFill>
                <a:srgbClr val="800080"/>
              </a:solidFill>
              <a:latin typeface="Arial"/>
              <a:cs typeface="Arial"/>
            </a:rPr>
            <a:t>2</a:t>
          </a:r>
        </a:p>
      </xdr:txBody>
    </xdr:sp>
    <xdr:clientData/>
  </xdr:twoCellAnchor>
  <xdr:twoCellAnchor>
    <xdr:from>
      <xdr:col>10</xdr:col>
      <xdr:colOff>609600</xdr:colOff>
      <xdr:row>35</xdr:row>
      <xdr:rowOff>133350</xdr:rowOff>
    </xdr:from>
    <xdr:to>
      <xdr:col>10</xdr:col>
      <xdr:colOff>1066800</xdr:colOff>
      <xdr:row>37</xdr:row>
      <xdr:rowOff>19050</xdr:rowOff>
    </xdr:to>
    <xdr:sp macro="" textlink="">
      <xdr:nvSpPr>
        <xdr:cNvPr id="44" name="Rectangle 43"/>
        <xdr:cNvSpPr/>
      </xdr:nvSpPr>
      <xdr:spPr>
        <a:xfrm>
          <a:off x="6877050" y="4781550"/>
          <a:ext cx="4572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100" b="1">
              <a:solidFill>
                <a:sysClr val="windowText" lastClr="000000"/>
              </a:solidFill>
              <a:latin typeface="Arial" pitchFamily="34" charset="0"/>
              <a:cs typeface="Arial" pitchFamily="34" charset="0"/>
            </a:rPr>
            <a:t>2</a:t>
          </a:r>
        </a:p>
      </xdr:txBody>
    </xdr:sp>
    <xdr:clientData/>
  </xdr:twoCellAnchor>
  <xdr:twoCellAnchor>
    <xdr:from>
      <xdr:col>1</xdr:col>
      <xdr:colOff>600075</xdr:colOff>
      <xdr:row>26</xdr:row>
      <xdr:rowOff>28575</xdr:rowOff>
    </xdr:from>
    <xdr:to>
      <xdr:col>1</xdr:col>
      <xdr:colOff>600076</xdr:colOff>
      <xdr:row>30</xdr:row>
      <xdr:rowOff>66675</xdr:rowOff>
    </xdr:to>
    <xdr:cxnSp macro="">
      <xdr:nvCxnSpPr>
        <xdr:cNvPr id="55" name="Straight Arrow Connector 54"/>
        <xdr:cNvCxnSpPr/>
      </xdr:nvCxnSpPr>
      <xdr:spPr>
        <a:xfrm>
          <a:off x="1819275" y="4667250"/>
          <a:ext cx="1" cy="80010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514349</xdr:colOff>
      <xdr:row>28</xdr:row>
      <xdr:rowOff>66675</xdr:rowOff>
    </xdr:from>
    <xdr:to>
      <xdr:col>2</xdr:col>
      <xdr:colOff>295274</xdr:colOff>
      <xdr:row>29</xdr:row>
      <xdr:rowOff>114299</xdr:rowOff>
    </xdr:to>
    <xdr:sp macro="" textlink="">
      <xdr:nvSpPr>
        <xdr:cNvPr id="56" name="Rectangle 55"/>
        <xdr:cNvSpPr/>
      </xdr:nvSpPr>
      <xdr:spPr>
        <a:xfrm>
          <a:off x="1733549" y="508635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14</a:t>
          </a:r>
        </a:p>
      </xdr:txBody>
    </xdr:sp>
    <xdr:clientData/>
  </xdr:twoCellAnchor>
  <xdr:twoCellAnchor>
    <xdr:from>
      <xdr:col>2</xdr:col>
      <xdr:colOff>9525</xdr:colOff>
      <xdr:row>17</xdr:row>
      <xdr:rowOff>9525</xdr:rowOff>
    </xdr:from>
    <xdr:to>
      <xdr:col>2</xdr:col>
      <xdr:colOff>19050</xdr:colOff>
      <xdr:row>21</xdr:row>
      <xdr:rowOff>38101</xdr:rowOff>
    </xdr:to>
    <xdr:cxnSp macro="">
      <xdr:nvCxnSpPr>
        <xdr:cNvPr id="57" name="Straight Arrow Connector 56"/>
        <xdr:cNvCxnSpPr>
          <a:stCxn id="24" idx="0"/>
        </xdr:cNvCxnSpPr>
      </xdr:nvCxnSpPr>
      <xdr:spPr>
        <a:xfrm flipV="1">
          <a:off x="1838325" y="1743075"/>
          <a:ext cx="9525" cy="828676"/>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571500</xdr:colOff>
      <xdr:row>17</xdr:row>
      <xdr:rowOff>57150</xdr:rowOff>
    </xdr:from>
    <xdr:to>
      <xdr:col>2</xdr:col>
      <xdr:colOff>352425</xdr:colOff>
      <xdr:row>18</xdr:row>
      <xdr:rowOff>95249</xdr:rowOff>
    </xdr:to>
    <xdr:sp macro="" textlink="">
      <xdr:nvSpPr>
        <xdr:cNvPr id="63" name="Rectangle 62"/>
        <xdr:cNvSpPr/>
      </xdr:nvSpPr>
      <xdr:spPr>
        <a:xfrm>
          <a:off x="1790700" y="179070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5</a:t>
          </a:r>
        </a:p>
      </xdr:txBody>
    </xdr:sp>
    <xdr:clientData/>
  </xdr:twoCellAnchor>
  <xdr:twoCellAnchor>
    <xdr:from>
      <xdr:col>3</xdr:col>
      <xdr:colOff>47625</xdr:colOff>
      <xdr:row>23</xdr:row>
      <xdr:rowOff>95250</xdr:rowOff>
    </xdr:from>
    <xdr:to>
      <xdr:col>5</xdr:col>
      <xdr:colOff>257175</xdr:colOff>
      <xdr:row>25</xdr:row>
      <xdr:rowOff>33338</xdr:rowOff>
    </xdr:to>
    <xdr:cxnSp macro="">
      <xdr:nvCxnSpPr>
        <xdr:cNvPr id="64" name="Straight Arrow Connector 63"/>
        <xdr:cNvCxnSpPr>
          <a:endCxn id="20" idx="2"/>
        </xdr:cNvCxnSpPr>
      </xdr:nvCxnSpPr>
      <xdr:spPr>
        <a:xfrm>
          <a:off x="1562100" y="4591050"/>
          <a:ext cx="1428750" cy="319088"/>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533401</xdr:colOff>
      <xdr:row>23</xdr:row>
      <xdr:rowOff>142874</xdr:rowOff>
    </xdr:from>
    <xdr:to>
      <xdr:col>5</xdr:col>
      <xdr:colOff>190501</xdr:colOff>
      <xdr:row>24</xdr:row>
      <xdr:rowOff>180975</xdr:rowOff>
    </xdr:to>
    <xdr:sp macro="" textlink="">
      <xdr:nvSpPr>
        <xdr:cNvPr id="67" name="Rectangle 66"/>
        <xdr:cNvSpPr/>
      </xdr:nvSpPr>
      <xdr:spPr>
        <a:xfrm>
          <a:off x="2657476" y="4638674"/>
          <a:ext cx="266700"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7</xdr:col>
      <xdr:colOff>285750</xdr:colOff>
      <xdr:row>17</xdr:row>
      <xdr:rowOff>56112</xdr:rowOff>
    </xdr:from>
    <xdr:to>
      <xdr:col>9</xdr:col>
      <xdr:colOff>468722</xdr:colOff>
      <xdr:row>23</xdr:row>
      <xdr:rowOff>161925</xdr:rowOff>
    </xdr:to>
    <xdr:cxnSp macro="">
      <xdr:nvCxnSpPr>
        <xdr:cNvPr id="68" name="Straight Arrow Connector 67"/>
        <xdr:cNvCxnSpPr>
          <a:endCxn id="117" idx="3"/>
        </xdr:cNvCxnSpPr>
      </xdr:nvCxnSpPr>
      <xdr:spPr>
        <a:xfrm flipV="1">
          <a:off x="4238625" y="3361287"/>
          <a:ext cx="1402172" cy="1296438"/>
        </a:xfrm>
        <a:prstGeom prst="straightConnector1">
          <a:avLst/>
        </a:prstGeom>
        <a:ln>
          <a:gradFill>
            <a:gsLst>
              <a:gs pos="0">
                <a:srgbClr val="92D050"/>
              </a:gs>
              <a:gs pos="50000">
                <a:srgbClr val="7030A0"/>
              </a:gs>
              <a:gs pos="100000">
                <a:schemeClr val="accent1">
                  <a:tint val="23500"/>
                  <a:satMod val="160000"/>
                </a:schemeClr>
              </a:gs>
            </a:gsLst>
            <a:lin ang="48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323850</xdr:colOff>
      <xdr:row>17</xdr:row>
      <xdr:rowOff>190499</xdr:rowOff>
    </xdr:from>
    <xdr:to>
      <xdr:col>6</xdr:col>
      <xdr:colOff>323850</xdr:colOff>
      <xdr:row>22</xdr:row>
      <xdr:rowOff>85725</xdr:rowOff>
    </xdr:to>
    <xdr:cxnSp macro="">
      <xdr:nvCxnSpPr>
        <xdr:cNvPr id="72" name="Straight Arrow Connector 71"/>
        <xdr:cNvCxnSpPr>
          <a:endCxn id="116" idx="4"/>
        </xdr:cNvCxnSpPr>
      </xdr:nvCxnSpPr>
      <xdr:spPr>
        <a:xfrm flipV="1">
          <a:off x="3667125" y="3495674"/>
          <a:ext cx="0" cy="89535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9</xdr:col>
      <xdr:colOff>152400</xdr:colOff>
      <xdr:row>17</xdr:row>
      <xdr:rowOff>190500</xdr:rowOff>
    </xdr:from>
    <xdr:to>
      <xdr:col>9</xdr:col>
      <xdr:colOff>542925</xdr:colOff>
      <xdr:row>19</xdr:row>
      <xdr:rowOff>28574</xdr:rowOff>
    </xdr:to>
    <xdr:sp macro="" textlink="">
      <xdr:nvSpPr>
        <xdr:cNvPr id="77" name="Rectangle 76"/>
        <xdr:cNvSpPr/>
      </xdr:nvSpPr>
      <xdr:spPr>
        <a:xfrm>
          <a:off x="5324475" y="2543175"/>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6</xdr:col>
      <xdr:colOff>228600</xdr:colOff>
      <xdr:row>18</xdr:row>
      <xdr:rowOff>85725</xdr:rowOff>
    </xdr:from>
    <xdr:to>
      <xdr:col>7</xdr:col>
      <xdr:colOff>9525</xdr:colOff>
      <xdr:row>19</xdr:row>
      <xdr:rowOff>123824</xdr:rowOff>
    </xdr:to>
    <xdr:sp macro="" textlink="">
      <xdr:nvSpPr>
        <xdr:cNvPr id="78" name="Rectangle 77"/>
        <xdr:cNvSpPr/>
      </xdr:nvSpPr>
      <xdr:spPr>
        <a:xfrm>
          <a:off x="4495800" y="278130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7</xdr:col>
      <xdr:colOff>342900</xdr:colOff>
      <xdr:row>7</xdr:row>
      <xdr:rowOff>171450</xdr:rowOff>
    </xdr:from>
    <xdr:to>
      <xdr:col>8</xdr:col>
      <xdr:colOff>123825</xdr:colOff>
      <xdr:row>9</xdr:row>
      <xdr:rowOff>28574</xdr:rowOff>
    </xdr:to>
    <xdr:sp macro="" textlink="">
      <xdr:nvSpPr>
        <xdr:cNvPr id="86" name="Rectangle 85"/>
        <xdr:cNvSpPr/>
      </xdr:nvSpPr>
      <xdr:spPr>
        <a:xfrm>
          <a:off x="5219700" y="112395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9</xdr:col>
      <xdr:colOff>57150</xdr:colOff>
      <xdr:row>13</xdr:row>
      <xdr:rowOff>0</xdr:rowOff>
    </xdr:from>
    <xdr:to>
      <xdr:col>9</xdr:col>
      <xdr:colOff>447675</xdr:colOff>
      <xdr:row>14</xdr:row>
      <xdr:rowOff>47624</xdr:rowOff>
    </xdr:to>
    <xdr:sp macro="" textlink="">
      <xdr:nvSpPr>
        <xdr:cNvPr id="103" name="Rectangle 102"/>
        <xdr:cNvSpPr/>
      </xdr:nvSpPr>
      <xdr:spPr>
        <a:xfrm>
          <a:off x="6153150" y="209550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6</xdr:col>
      <xdr:colOff>219074</xdr:colOff>
      <xdr:row>11</xdr:row>
      <xdr:rowOff>57150</xdr:rowOff>
    </xdr:from>
    <xdr:to>
      <xdr:col>6</xdr:col>
      <xdr:colOff>609599</xdr:colOff>
      <xdr:row>12</xdr:row>
      <xdr:rowOff>104774</xdr:rowOff>
    </xdr:to>
    <xdr:sp macro="" textlink="">
      <xdr:nvSpPr>
        <xdr:cNvPr id="104" name="Rectangle 103"/>
        <xdr:cNvSpPr/>
      </xdr:nvSpPr>
      <xdr:spPr>
        <a:xfrm>
          <a:off x="4486274" y="177165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3</a:t>
          </a:r>
        </a:p>
      </xdr:txBody>
    </xdr:sp>
    <xdr:clientData/>
  </xdr:twoCellAnchor>
  <xdr:twoCellAnchor>
    <xdr:from>
      <xdr:col>5</xdr:col>
      <xdr:colOff>295275</xdr:colOff>
      <xdr:row>13</xdr:row>
      <xdr:rowOff>19051</xdr:rowOff>
    </xdr:from>
    <xdr:to>
      <xdr:col>7</xdr:col>
      <xdr:colOff>352425</xdr:colOff>
      <xdr:row>17</xdr:row>
      <xdr:rowOff>190499</xdr:rowOff>
    </xdr:to>
    <xdr:sp macro="" textlink="">
      <xdr:nvSpPr>
        <xdr:cNvPr id="116" name="Oval 133"/>
        <xdr:cNvSpPr>
          <a:spLocks noChangeArrowheads="1"/>
        </xdr:cNvSpPr>
      </xdr:nvSpPr>
      <xdr:spPr bwMode="auto">
        <a:xfrm>
          <a:off x="3952875" y="1733551"/>
          <a:ext cx="1276350" cy="952498"/>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28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Fife</a:t>
          </a:r>
        </a:p>
        <a:p>
          <a:pPr algn="ctr" rtl="0">
            <a:defRPr sz="1000"/>
          </a:pPr>
          <a:r>
            <a:rPr lang="en-GB" sz="1200" b="1" i="0" u="none" strike="noStrike" baseline="0">
              <a:solidFill>
                <a:srgbClr val="800080"/>
              </a:solidFill>
              <a:latin typeface="Arial"/>
              <a:cs typeface="Arial"/>
            </a:rPr>
            <a:t>32</a:t>
          </a:r>
        </a:p>
      </xdr:txBody>
    </xdr:sp>
    <xdr:clientData/>
  </xdr:twoCellAnchor>
  <xdr:twoCellAnchor>
    <xdr:from>
      <xdr:col>9</xdr:col>
      <xdr:colOff>276225</xdr:colOff>
      <xdr:row>12</xdr:row>
      <xdr:rowOff>133350</xdr:rowOff>
    </xdr:from>
    <xdr:to>
      <xdr:col>11</xdr:col>
      <xdr:colOff>371474</xdr:colOff>
      <xdr:row>18</xdr:row>
      <xdr:rowOff>9526</xdr:rowOff>
    </xdr:to>
    <xdr:sp macro="" textlink="">
      <xdr:nvSpPr>
        <xdr:cNvPr id="117" name="Oval 121"/>
        <xdr:cNvSpPr>
          <a:spLocks noChangeArrowheads="1"/>
        </xdr:cNvSpPr>
      </xdr:nvSpPr>
      <xdr:spPr bwMode="auto">
        <a:xfrm>
          <a:off x="6372225" y="2038350"/>
          <a:ext cx="1314449" cy="1047751"/>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28</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Forth Valley</a:t>
          </a:r>
        </a:p>
        <a:p>
          <a:pPr algn="ctr" rtl="0">
            <a:defRPr sz="1000"/>
          </a:pPr>
          <a:r>
            <a:rPr lang="en-GB" sz="1200" b="1" i="0" u="none" strike="noStrike" baseline="0">
              <a:solidFill>
                <a:srgbClr val="800080"/>
              </a:solidFill>
              <a:latin typeface="Arial"/>
              <a:cs typeface="Arial"/>
            </a:rPr>
            <a:t>29</a:t>
          </a:r>
        </a:p>
      </xdr:txBody>
    </xdr:sp>
    <xdr:clientData/>
  </xdr:twoCellAnchor>
  <xdr:twoCellAnchor>
    <xdr:from>
      <xdr:col>6</xdr:col>
      <xdr:colOff>323850</xdr:colOff>
      <xdr:row>10</xdr:row>
      <xdr:rowOff>0</xdr:rowOff>
    </xdr:from>
    <xdr:to>
      <xdr:col>6</xdr:col>
      <xdr:colOff>323850</xdr:colOff>
      <xdr:row>13</xdr:row>
      <xdr:rowOff>19051</xdr:rowOff>
    </xdr:to>
    <xdr:cxnSp macro="">
      <xdr:nvCxnSpPr>
        <xdr:cNvPr id="163" name="Straight Arrow Connector 162"/>
        <xdr:cNvCxnSpPr>
          <a:endCxn id="116" idx="0"/>
        </xdr:cNvCxnSpPr>
      </xdr:nvCxnSpPr>
      <xdr:spPr>
        <a:xfrm>
          <a:off x="4591050" y="1524000"/>
          <a:ext cx="0" cy="59055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178977</xdr:colOff>
      <xdr:row>9</xdr:row>
      <xdr:rowOff>45669</xdr:rowOff>
    </xdr:from>
    <xdr:to>
      <xdr:col>9</xdr:col>
      <xdr:colOff>468722</xdr:colOff>
      <xdr:row>13</xdr:row>
      <xdr:rowOff>96289</xdr:rowOff>
    </xdr:to>
    <xdr:cxnSp macro="">
      <xdr:nvCxnSpPr>
        <xdr:cNvPr id="169" name="Straight Arrow Connector 168"/>
        <xdr:cNvCxnSpPr>
          <a:stCxn id="28" idx="5"/>
          <a:endCxn id="117" idx="1"/>
        </xdr:cNvCxnSpPr>
      </xdr:nvCxnSpPr>
      <xdr:spPr>
        <a:xfrm>
          <a:off x="5055777" y="1379169"/>
          <a:ext cx="1508945" cy="81262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304801</xdr:colOff>
      <xdr:row>8</xdr:row>
      <xdr:rowOff>85725</xdr:rowOff>
    </xdr:from>
    <xdr:to>
      <xdr:col>10</xdr:col>
      <xdr:colOff>38100</xdr:colOff>
      <xdr:row>12</xdr:row>
      <xdr:rowOff>161925</xdr:rowOff>
    </xdr:to>
    <xdr:cxnSp macro="">
      <xdr:nvCxnSpPr>
        <xdr:cNvPr id="173" name="Straight Arrow Connector 172"/>
        <xdr:cNvCxnSpPr/>
      </xdr:nvCxnSpPr>
      <xdr:spPr>
        <a:xfrm flipH="1" flipV="1">
          <a:off x="5181601" y="1228725"/>
          <a:ext cx="1562099" cy="838200"/>
        </a:xfrm>
        <a:prstGeom prst="straightConnector1">
          <a:avLst/>
        </a:prstGeom>
        <a:ln>
          <a:gradFill flip="none" rotWithShape="1">
            <a:gsLst>
              <a:gs pos="0">
                <a:srgbClr val="92D050"/>
              </a:gs>
              <a:gs pos="50000">
                <a:srgbClr val="7030A0"/>
              </a:gs>
              <a:gs pos="100000">
                <a:schemeClr val="accent1">
                  <a:tint val="23500"/>
                  <a:satMod val="160000"/>
                </a:schemeClr>
              </a:gs>
            </a:gsLst>
            <a:lin ang="2700000" scaled="1"/>
            <a:tileRect/>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xdr:col>
      <xdr:colOff>485173</xdr:colOff>
      <xdr:row>8</xdr:row>
      <xdr:rowOff>85725</xdr:rowOff>
    </xdr:from>
    <xdr:to>
      <xdr:col>5</xdr:col>
      <xdr:colOff>314325</xdr:colOff>
      <xdr:row>13</xdr:row>
      <xdr:rowOff>1956</xdr:rowOff>
    </xdr:to>
    <xdr:cxnSp macro="">
      <xdr:nvCxnSpPr>
        <xdr:cNvPr id="176" name="Straight Arrow Connector 175"/>
        <xdr:cNvCxnSpPr>
          <a:endCxn id="22" idx="7"/>
        </xdr:cNvCxnSpPr>
      </xdr:nvCxnSpPr>
      <xdr:spPr>
        <a:xfrm flipH="1">
          <a:off x="2313973" y="1228725"/>
          <a:ext cx="1657952" cy="868731"/>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xdr:col>
      <xdr:colOff>581025</xdr:colOff>
      <xdr:row>12</xdr:row>
      <xdr:rowOff>47625</xdr:rowOff>
    </xdr:from>
    <xdr:to>
      <xdr:col>3</xdr:col>
      <xdr:colOff>361950</xdr:colOff>
      <xdr:row>13</xdr:row>
      <xdr:rowOff>95249</xdr:rowOff>
    </xdr:to>
    <xdr:sp macro="" textlink="">
      <xdr:nvSpPr>
        <xdr:cNvPr id="178" name="Rectangle 177"/>
        <xdr:cNvSpPr/>
      </xdr:nvSpPr>
      <xdr:spPr>
        <a:xfrm>
          <a:off x="2409825" y="1952625"/>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twoCellAnchor>
    <xdr:from>
      <xdr:col>11</xdr:col>
      <xdr:colOff>409575</xdr:colOff>
      <xdr:row>10</xdr:row>
      <xdr:rowOff>0</xdr:rowOff>
    </xdr:from>
    <xdr:to>
      <xdr:col>12</xdr:col>
      <xdr:colOff>323850</xdr:colOff>
      <xdr:row>22</xdr:row>
      <xdr:rowOff>28575</xdr:rowOff>
    </xdr:to>
    <xdr:cxnSp macro="">
      <xdr:nvCxnSpPr>
        <xdr:cNvPr id="181" name="Straight Arrow Connector 180"/>
        <xdr:cNvCxnSpPr>
          <a:stCxn id="27" idx="4"/>
        </xdr:cNvCxnSpPr>
      </xdr:nvCxnSpPr>
      <xdr:spPr>
        <a:xfrm flipH="1">
          <a:off x="6667500" y="1952625"/>
          <a:ext cx="523875" cy="2381250"/>
        </a:xfrm>
        <a:prstGeom prst="straightConnector1">
          <a:avLst/>
        </a:prstGeom>
        <a:ln>
          <a:gradFill flip="none" rotWithShape="1">
            <a:gsLst>
              <a:gs pos="54000">
                <a:srgbClr val="7030A0"/>
              </a:gs>
              <a:gs pos="49000">
                <a:srgbClr val="92D050"/>
              </a:gs>
              <a:gs pos="50000">
                <a:schemeClr val="accent1">
                  <a:tint val="44500"/>
                  <a:satMod val="160000"/>
                </a:schemeClr>
              </a:gs>
              <a:gs pos="100000">
                <a:schemeClr val="accent1">
                  <a:tint val="23500"/>
                  <a:satMod val="160000"/>
                </a:schemeClr>
              </a:gs>
            </a:gsLst>
            <a:lin ang="2700000" scaled="1"/>
            <a:tileRect/>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400050</xdr:colOff>
      <xdr:row>20</xdr:row>
      <xdr:rowOff>47625</xdr:rowOff>
    </xdr:from>
    <xdr:to>
      <xdr:col>12</xdr:col>
      <xdr:colOff>180975</xdr:colOff>
      <xdr:row>21</xdr:row>
      <xdr:rowOff>85724</xdr:rowOff>
    </xdr:to>
    <xdr:sp macro="" textlink="">
      <xdr:nvSpPr>
        <xdr:cNvPr id="185" name="Rectangle 184"/>
        <xdr:cNvSpPr/>
      </xdr:nvSpPr>
      <xdr:spPr>
        <a:xfrm>
          <a:off x="6657975" y="3952875"/>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2</a:t>
          </a:r>
        </a:p>
      </xdr:txBody>
    </xdr:sp>
    <xdr:clientData/>
  </xdr:twoCellAnchor>
  <xdr:twoCellAnchor>
    <xdr:from>
      <xdr:col>0</xdr:col>
      <xdr:colOff>85725</xdr:colOff>
      <xdr:row>2</xdr:row>
      <xdr:rowOff>152399</xdr:rowOff>
    </xdr:from>
    <xdr:to>
      <xdr:col>13</xdr:col>
      <xdr:colOff>600074</xdr:colOff>
      <xdr:row>4</xdr:row>
      <xdr:rowOff>38099</xdr:rowOff>
    </xdr:to>
    <xdr:sp macro="" textlink="">
      <xdr:nvSpPr>
        <xdr:cNvPr id="192" name="Pentagon 191"/>
        <xdr:cNvSpPr/>
      </xdr:nvSpPr>
      <xdr:spPr>
        <a:xfrm flipH="1">
          <a:off x="85725" y="542924"/>
          <a:ext cx="8124824" cy="276225"/>
        </a:xfrm>
        <a:prstGeom prst="homePlat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latin typeface="Arial" pitchFamily="34" charset="0"/>
              <a:cs typeface="Arial" pitchFamily="34" charset="0"/>
            </a:rPr>
            <a:t>Activity</a:t>
          </a:r>
          <a:r>
            <a:rPr lang="en-GB" sz="1600" b="1" baseline="0"/>
            <a:t> </a:t>
          </a:r>
          <a:endParaRPr lang="en-GB" sz="1600" b="1"/>
        </a:p>
      </xdr:txBody>
    </xdr:sp>
    <xdr:clientData/>
  </xdr:twoCellAnchor>
  <xdr:twoCellAnchor>
    <xdr:from>
      <xdr:col>2</xdr:col>
      <xdr:colOff>463572</xdr:colOff>
      <xdr:row>25</xdr:row>
      <xdr:rowOff>87715</xdr:rowOff>
    </xdr:from>
    <xdr:to>
      <xdr:col>5</xdr:col>
      <xdr:colOff>400050</xdr:colOff>
      <xdr:row>32</xdr:row>
      <xdr:rowOff>28575</xdr:rowOff>
    </xdr:to>
    <xdr:cxnSp macro="">
      <xdr:nvCxnSpPr>
        <xdr:cNvPr id="38" name="Straight Arrow Connector 37"/>
        <xdr:cNvCxnSpPr>
          <a:stCxn id="24" idx="5"/>
        </xdr:cNvCxnSpPr>
      </xdr:nvCxnSpPr>
      <xdr:spPr>
        <a:xfrm>
          <a:off x="1368447" y="4964515"/>
          <a:ext cx="1765278" cy="1274360"/>
        </a:xfrm>
        <a:prstGeom prst="straightConnector1">
          <a:avLst/>
        </a:prstGeom>
        <a:ln>
          <a:gradFill>
            <a:gsLst>
              <a:gs pos="0">
                <a:srgbClr val="92D050"/>
              </a:gs>
              <a:gs pos="50000">
                <a:srgbClr val="7030A0"/>
              </a:gs>
              <a:gs pos="100000">
                <a:schemeClr val="accent1">
                  <a:tint val="23500"/>
                  <a:satMod val="160000"/>
                </a:schemeClr>
              </a:gs>
            </a:gsLst>
            <a:lin ang="5400000" scaled="0"/>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xdr:col>
      <xdr:colOff>114300</xdr:colOff>
      <xdr:row>30</xdr:row>
      <xdr:rowOff>57150</xdr:rowOff>
    </xdr:from>
    <xdr:to>
      <xdr:col>5</xdr:col>
      <xdr:colOff>504825</xdr:colOff>
      <xdr:row>31</xdr:row>
      <xdr:rowOff>104774</xdr:rowOff>
    </xdr:to>
    <xdr:sp macro="" textlink="">
      <xdr:nvSpPr>
        <xdr:cNvPr id="41" name="Rectangle 40"/>
        <xdr:cNvSpPr/>
      </xdr:nvSpPr>
      <xdr:spPr>
        <a:xfrm>
          <a:off x="2847975" y="588645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8</a:t>
          </a:r>
        </a:p>
      </xdr:txBody>
    </xdr:sp>
    <xdr:clientData/>
  </xdr:twoCellAnchor>
  <xdr:twoCellAnchor>
    <xdr:from>
      <xdr:col>12</xdr:col>
      <xdr:colOff>352426</xdr:colOff>
      <xdr:row>10</xdr:row>
      <xdr:rowOff>9525</xdr:rowOff>
    </xdr:from>
    <xdr:to>
      <xdr:col>13</xdr:col>
      <xdr:colOff>533400</xdr:colOff>
      <xdr:row>22</xdr:row>
      <xdr:rowOff>38100</xdr:rowOff>
    </xdr:to>
    <xdr:cxnSp macro="">
      <xdr:nvCxnSpPr>
        <xdr:cNvPr id="37" name="Straight Arrow Connector 36"/>
        <xdr:cNvCxnSpPr/>
      </xdr:nvCxnSpPr>
      <xdr:spPr>
        <a:xfrm>
          <a:off x="7219951" y="1962150"/>
          <a:ext cx="790574" cy="2381250"/>
        </a:xfrm>
        <a:prstGeom prst="straightConnector1">
          <a:avLst/>
        </a:prstGeom>
        <a:ln>
          <a:gradFill flip="none" rotWithShape="1">
            <a:gsLst>
              <a:gs pos="54000">
                <a:srgbClr val="7030A0"/>
              </a:gs>
              <a:gs pos="49000">
                <a:srgbClr val="92D050"/>
              </a:gs>
              <a:gs pos="50000">
                <a:schemeClr val="accent1">
                  <a:tint val="44500"/>
                  <a:satMod val="160000"/>
                </a:schemeClr>
              </a:gs>
              <a:gs pos="100000">
                <a:schemeClr val="accent1">
                  <a:tint val="23500"/>
                  <a:satMod val="160000"/>
                </a:schemeClr>
              </a:gs>
            </a:gsLst>
            <a:lin ang="2700000" scaled="1"/>
            <a:tileRect/>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57150</xdr:colOff>
      <xdr:row>22</xdr:row>
      <xdr:rowOff>38100</xdr:rowOff>
    </xdr:from>
    <xdr:to>
      <xdr:col>15</xdr:col>
      <xdr:colOff>133350</xdr:colOff>
      <xdr:row>27</xdr:row>
      <xdr:rowOff>19050</xdr:rowOff>
    </xdr:to>
    <xdr:sp macro="" textlink="">
      <xdr:nvSpPr>
        <xdr:cNvPr id="43" name="Oval 134"/>
        <xdr:cNvSpPr>
          <a:spLocks noChangeArrowheads="1"/>
        </xdr:cNvSpPr>
      </xdr:nvSpPr>
      <xdr:spPr bwMode="auto">
        <a:xfrm>
          <a:off x="7534275" y="4343400"/>
          <a:ext cx="1295400" cy="933450"/>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0</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Orkney</a:t>
          </a:r>
        </a:p>
        <a:p>
          <a:pPr algn="ctr" rtl="0">
            <a:defRPr sz="1000"/>
          </a:pPr>
          <a:r>
            <a:rPr lang="en-GB" sz="1200" b="1" i="0" u="none" strike="noStrike" baseline="0">
              <a:solidFill>
                <a:srgbClr val="800080"/>
              </a:solidFill>
              <a:latin typeface="Arial"/>
              <a:cs typeface="Arial"/>
            </a:rPr>
            <a:t>2</a:t>
          </a:r>
        </a:p>
      </xdr:txBody>
    </xdr:sp>
    <xdr:clientData/>
  </xdr:twoCellAnchor>
  <xdr:twoCellAnchor>
    <xdr:from>
      <xdr:col>13</xdr:col>
      <xdr:colOff>76200</xdr:colOff>
      <xdr:row>20</xdr:row>
      <xdr:rowOff>57150</xdr:rowOff>
    </xdr:from>
    <xdr:to>
      <xdr:col>13</xdr:col>
      <xdr:colOff>466725</xdr:colOff>
      <xdr:row>21</xdr:row>
      <xdr:rowOff>95249</xdr:rowOff>
    </xdr:to>
    <xdr:sp macro="" textlink="">
      <xdr:nvSpPr>
        <xdr:cNvPr id="45" name="Rectangle 44"/>
        <xdr:cNvSpPr/>
      </xdr:nvSpPr>
      <xdr:spPr>
        <a:xfrm>
          <a:off x="7553325" y="3962400"/>
          <a:ext cx="39052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2</a:t>
          </a:r>
        </a:p>
      </xdr:txBody>
    </xdr:sp>
    <xdr:clientData/>
  </xdr:twoCellAnchor>
  <xdr:twoCellAnchor>
    <xdr:from>
      <xdr:col>7</xdr:col>
      <xdr:colOff>342900</xdr:colOff>
      <xdr:row>33</xdr:row>
      <xdr:rowOff>57150</xdr:rowOff>
    </xdr:from>
    <xdr:to>
      <xdr:col>10</xdr:col>
      <xdr:colOff>352425</xdr:colOff>
      <xdr:row>33</xdr:row>
      <xdr:rowOff>190498</xdr:rowOff>
    </xdr:to>
    <xdr:cxnSp macro="">
      <xdr:nvCxnSpPr>
        <xdr:cNvPr id="39" name="Straight Arrow Connector 38"/>
        <xdr:cNvCxnSpPr/>
      </xdr:nvCxnSpPr>
      <xdr:spPr>
        <a:xfrm>
          <a:off x="4162425" y="6457950"/>
          <a:ext cx="1838325" cy="133348"/>
        </a:xfrm>
        <a:prstGeom prst="straightConnector1">
          <a:avLst/>
        </a:prstGeom>
        <a:ln>
          <a:gradFill flip="none" rotWithShape="1">
            <a:gsLst>
              <a:gs pos="0">
                <a:srgbClr val="92D050"/>
              </a:gs>
              <a:gs pos="50000">
                <a:srgbClr val="7030A0"/>
              </a:gs>
              <a:gs pos="100000">
                <a:schemeClr val="accent1">
                  <a:tint val="23500"/>
                  <a:satMod val="160000"/>
                </a:schemeClr>
              </a:gs>
            </a:gsLst>
            <a:lin ang="5400000" scaled="1"/>
            <a:tileRect/>
          </a:gra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10</xdr:col>
      <xdr:colOff>371475</xdr:colOff>
      <xdr:row>31</xdr:row>
      <xdr:rowOff>123825</xdr:rowOff>
    </xdr:from>
    <xdr:to>
      <xdr:col>12</xdr:col>
      <xdr:colOff>447675</xdr:colOff>
      <xdr:row>36</xdr:row>
      <xdr:rowOff>95251</xdr:rowOff>
    </xdr:to>
    <xdr:sp macro="" textlink="">
      <xdr:nvSpPr>
        <xdr:cNvPr id="40" name="Oval 134"/>
        <xdr:cNvSpPr>
          <a:spLocks noChangeArrowheads="1"/>
        </xdr:cNvSpPr>
      </xdr:nvSpPr>
      <xdr:spPr bwMode="auto">
        <a:xfrm>
          <a:off x="6019800" y="6143625"/>
          <a:ext cx="1295400" cy="923926"/>
        </a:xfrm>
        <a:prstGeom prst="ellipse">
          <a:avLst/>
        </a:prstGeom>
        <a:solidFill>
          <a:srgbClr val="FFFFFF"/>
        </a:solidFill>
        <a:ln w="15875">
          <a:solidFill>
            <a:srgbClr val="000000"/>
          </a:solidFill>
          <a:round/>
          <a:headEnd/>
          <a:tailEnd/>
        </a:ln>
      </xdr:spPr>
      <xdr:txBody>
        <a:bodyPr vertOverflow="clip" wrap="square" lIns="36576" tIns="27432" rIns="36576" bIns="0" anchor="t" upright="1"/>
        <a:lstStyle/>
        <a:p>
          <a:pPr algn="ctr" rtl="0">
            <a:defRPr sz="1000"/>
          </a:pPr>
          <a:r>
            <a:rPr lang="en-GB" sz="1200" b="1" i="0" u="none" strike="noStrike" baseline="0">
              <a:solidFill>
                <a:srgbClr val="99CC00"/>
              </a:solidFill>
              <a:latin typeface="Arial"/>
              <a:cs typeface="Arial"/>
            </a:rPr>
            <a:t>15</a:t>
          </a:r>
          <a:endParaRPr lang="en-GB" sz="1000" b="0" i="0" u="none" strike="noStrike" baseline="0">
            <a:solidFill>
              <a:srgbClr val="99CC00"/>
            </a:solidFill>
            <a:latin typeface="Arial"/>
            <a:cs typeface="Arial"/>
          </a:endParaRPr>
        </a:p>
        <a:p>
          <a:pPr algn="ctr" rtl="0">
            <a:defRPr sz="1000"/>
          </a:pPr>
          <a:r>
            <a:rPr lang="en-GB" sz="1200" b="1" i="0" u="none" strike="noStrike" baseline="0">
              <a:solidFill>
                <a:srgbClr val="000000"/>
              </a:solidFill>
              <a:latin typeface="Arial"/>
              <a:cs typeface="Arial"/>
            </a:rPr>
            <a:t>D&amp;G</a:t>
          </a:r>
        </a:p>
        <a:p>
          <a:pPr algn="ctr" rtl="0">
            <a:defRPr sz="1000"/>
          </a:pPr>
          <a:r>
            <a:rPr lang="en-GB" sz="1200" b="1" i="0" u="none" strike="noStrike" baseline="0">
              <a:solidFill>
                <a:srgbClr val="800080"/>
              </a:solidFill>
              <a:latin typeface="Arial"/>
              <a:cs typeface="Arial"/>
            </a:rPr>
            <a:t>16</a:t>
          </a:r>
        </a:p>
      </xdr:txBody>
    </xdr:sp>
    <xdr:clientData/>
  </xdr:twoCellAnchor>
  <xdr:twoCellAnchor>
    <xdr:from>
      <xdr:col>9</xdr:col>
      <xdr:colOff>590550</xdr:colOff>
      <xdr:row>32</xdr:row>
      <xdr:rowOff>114300</xdr:rowOff>
    </xdr:from>
    <xdr:to>
      <xdr:col>10</xdr:col>
      <xdr:colOff>247650</xdr:colOff>
      <xdr:row>33</xdr:row>
      <xdr:rowOff>152401</xdr:rowOff>
    </xdr:to>
    <xdr:sp macro="" textlink="">
      <xdr:nvSpPr>
        <xdr:cNvPr id="42" name="Rectangle 41"/>
        <xdr:cNvSpPr/>
      </xdr:nvSpPr>
      <xdr:spPr>
        <a:xfrm>
          <a:off x="5629275" y="6324600"/>
          <a:ext cx="266700"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200" b="1">
              <a:solidFill>
                <a:srgbClr val="7030A0"/>
              </a:solidFill>
              <a:latin typeface="Arial" pitchFamily="34" charset="0"/>
              <a:cs typeface="Arial" pitchFamily="34" charset="0"/>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0.7328</cdr:x>
      <cdr:y>0.06581</cdr:y>
    </cdr:from>
    <cdr:to>
      <cdr:x>0.94709</cdr:x>
      <cdr:y>0.31015</cdr:y>
    </cdr:to>
    <cdr:sp macro="" textlink="">
      <cdr:nvSpPr>
        <cdr:cNvPr id="2" name="Rectangle 1"/>
        <cdr:cNvSpPr/>
      </cdr:nvSpPr>
      <cdr:spPr>
        <a:xfrm xmlns:a="http://schemas.openxmlformats.org/drawingml/2006/main">
          <a:off x="5304739" y="333480"/>
          <a:ext cx="1551246" cy="1238146"/>
        </a:xfrm>
        <a:prstGeom xmlns:a="http://schemas.openxmlformats.org/drawingml/2006/main" prst="rect">
          <a:avLst/>
        </a:prstGeom>
        <a:noFill xmlns:a="http://schemas.openxmlformats.org/drawingml/2006/main"/>
        <a:ln xmlns:a="http://schemas.openxmlformats.org/drawingml/2006/main" w="9525">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t"/>
        <a:lstStyle xmlns:a="http://schemas.openxmlformats.org/drawingml/2006/main"/>
        <a:p xmlns:a="http://schemas.openxmlformats.org/drawingml/2006/main">
          <a:pPr algn="ctr"/>
          <a:r>
            <a:rPr lang="en-US" sz="1050" b="1">
              <a:solidFill>
                <a:sysClr val="windowText" lastClr="000000"/>
              </a:solidFill>
              <a:latin typeface="Arial" pitchFamily="34" charset="0"/>
              <a:cs typeface="Arial" pitchFamily="34" charset="0"/>
            </a:rPr>
            <a:t>Average </a:t>
          </a:r>
          <a:r>
            <a:rPr lang="en-US" sz="1050" b="1" baseline="0">
              <a:solidFill>
                <a:sysClr val="windowText" lastClr="000000"/>
              </a:solidFill>
              <a:latin typeface="Arial" pitchFamily="34" charset="0"/>
              <a:cs typeface="Arial" pitchFamily="34" charset="0"/>
            </a:rPr>
            <a:t>Age</a:t>
          </a:r>
          <a:endParaRPr lang="en-US" sz="1050" b="1">
            <a:solidFill>
              <a:sysClr val="windowText" lastClr="000000"/>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38100</xdr:colOff>
      <xdr:row>2</xdr:row>
      <xdr:rowOff>28575</xdr:rowOff>
    </xdr:from>
    <xdr:to>
      <xdr:col>12</xdr:col>
      <xdr:colOff>371475</xdr:colOff>
      <xdr:row>21</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19048</xdr:colOff>
      <xdr:row>2</xdr:row>
      <xdr:rowOff>38099</xdr:rowOff>
    </xdr:from>
    <xdr:to>
      <xdr:col>11</xdr:col>
      <xdr:colOff>457199</xdr:colOff>
      <xdr:row>29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533400</xdr:colOff>
      <xdr:row>4</xdr:row>
      <xdr:rowOff>85724</xdr:rowOff>
    </xdr:from>
    <xdr:to>
      <xdr:col>3</xdr:col>
      <xdr:colOff>390525</xdr:colOff>
      <xdr:row>21</xdr:row>
      <xdr:rowOff>152400</xdr:rowOff>
    </xdr:to>
    <xdr:pic>
      <xdr:nvPicPr>
        <xdr:cNvPr id="2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610100" y="895349"/>
          <a:ext cx="1771650" cy="3305176"/>
        </a:xfrm>
        <a:prstGeom prst="rect">
          <a:avLst/>
        </a:prstGeom>
        <a:noFill/>
      </xdr:spPr>
    </xdr:pic>
    <xdr:clientData/>
  </xdr:twoCellAnchor>
  <xdr:twoCellAnchor>
    <xdr:from>
      <xdr:col>2</xdr:col>
      <xdr:colOff>1162049</xdr:colOff>
      <xdr:row>6</xdr:row>
      <xdr:rowOff>95250</xdr:rowOff>
    </xdr:from>
    <xdr:to>
      <xdr:col>3</xdr:col>
      <xdr:colOff>304800</xdr:colOff>
      <xdr:row>7</xdr:row>
      <xdr:rowOff>114300</xdr:rowOff>
    </xdr:to>
    <xdr:sp macro="" textlink="">
      <xdr:nvSpPr>
        <xdr:cNvPr id="8" name="Rectangle 7"/>
        <xdr:cNvSpPr/>
      </xdr:nvSpPr>
      <xdr:spPr>
        <a:xfrm>
          <a:off x="5238749" y="1285875"/>
          <a:ext cx="1057276" cy="2095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 Borders</a:t>
          </a:r>
        </a:p>
      </xdr:txBody>
    </xdr:sp>
    <xdr:clientData/>
  </xdr:twoCellAnchor>
  <xdr:twoCellAnchor>
    <xdr:from>
      <xdr:col>2</xdr:col>
      <xdr:colOff>1152525</xdr:colOff>
      <xdr:row>5</xdr:row>
      <xdr:rowOff>85725</xdr:rowOff>
    </xdr:from>
    <xdr:to>
      <xdr:col>3</xdr:col>
      <xdr:colOff>295275</xdr:colOff>
      <xdr:row>6</xdr:row>
      <xdr:rowOff>85724</xdr:rowOff>
    </xdr:to>
    <xdr:sp macro="" textlink="">
      <xdr:nvSpPr>
        <xdr:cNvPr id="9" name="Rectangle 8"/>
        <xdr:cNvSpPr/>
      </xdr:nvSpPr>
      <xdr:spPr>
        <a:xfrm>
          <a:off x="5229225" y="1085850"/>
          <a:ext cx="1057275" cy="19049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Lanarkshire</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1162049</xdr:colOff>
      <xdr:row>7</xdr:row>
      <xdr:rowOff>152400</xdr:rowOff>
    </xdr:from>
    <xdr:to>
      <xdr:col>3</xdr:col>
      <xdr:colOff>247649</xdr:colOff>
      <xdr:row>8</xdr:row>
      <xdr:rowOff>142876</xdr:rowOff>
    </xdr:to>
    <xdr:sp macro="" textlink="">
      <xdr:nvSpPr>
        <xdr:cNvPr id="10" name="Rectangle 9"/>
        <xdr:cNvSpPr/>
      </xdr:nvSpPr>
      <xdr:spPr>
        <a:xfrm>
          <a:off x="5238749" y="1533525"/>
          <a:ext cx="1000125" cy="18097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Lothian</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1162050</xdr:colOff>
      <xdr:row>9</xdr:row>
      <xdr:rowOff>1</xdr:rowOff>
    </xdr:from>
    <xdr:to>
      <xdr:col>3</xdr:col>
      <xdr:colOff>76200</xdr:colOff>
      <xdr:row>9</xdr:row>
      <xdr:rowOff>171451</xdr:rowOff>
    </xdr:to>
    <xdr:sp macro="" textlink="">
      <xdr:nvSpPr>
        <xdr:cNvPr id="11" name="Rectangle 10"/>
        <xdr:cNvSpPr/>
      </xdr:nvSpPr>
      <xdr:spPr>
        <a:xfrm>
          <a:off x="5238750" y="1762126"/>
          <a:ext cx="828675" cy="1714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GG&amp;C</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1181100</xdr:colOff>
      <xdr:row>11</xdr:row>
      <xdr:rowOff>57151</xdr:rowOff>
    </xdr:from>
    <xdr:to>
      <xdr:col>3</xdr:col>
      <xdr:colOff>114300</xdr:colOff>
      <xdr:row>12</xdr:row>
      <xdr:rowOff>38100</xdr:rowOff>
    </xdr:to>
    <xdr:sp macro="" textlink="">
      <xdr:nvSpPr>
        <xdr:cNvPr id="12" name="Rectangle 11"/>
        <xdr:cNvSpPr/>
      </xdr:nvSpPr>
      <xdr:spPr>
        <a:xfrm>
          <a:off x="5257800" y="2200276"/>
          <a:ext cx="847725" cy="17144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A&amp;A</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1162048</xdr:colOff>
      <xdr:row>10</xdr:row>
      <xdr:rowOff>9526</xdr:rowOff>
    </xdr:from>
    <xdr:to>
      <xdr:col>3</xdr:col>
      <xdr:colOff>447674</xdr:colOff>
      <xdr:row>11</xdr:row>
      <xdr:rowOff>0</xdr:rowOff>
    </xdr:to>
    <xdr:sp macro="" textlink="">
      <xdr:nvSpPr>
        <xdr:cNvPr id="13" name="Rectangle 12"/>
        <xdr:cNvSpPr/>
      </xdr:nvSpPr>
      <xdr:spPr>
        <a:xfrm>
          <a:off x="5238748" y="1962151"/>
          <a:ext cx="1200151"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Forth Valley</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1181101</xdr:colOff>
      <xdr:row>12</xdr:row>
      <xdr:rowOff>76201</xdr:rowOff>
    </xdr:from>
    <xdr:to>
      <xdr:col>3</xdr:col>
      <xdr:colOff>371476</xdr:colOff>
      <xdr:row>13</xdr:row>
      <xdr:rowOff>76200</xdr:rowOff>
    </xdr:to>
    <xdr:sp macro="" textlink="">
      <xdr:nvSpPr>
        <xdr:cNvPr id="14" name="Rectangle 13"/>
        <xdr:cNvSpPr/>
      </xdr:nvSpPr>
      <xdr:spPr>
        <a:xfrm>
          <a:off x="5257801" y="2409826"/>
          <a:ext cx="1104900" cy="19049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Fife</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1190624</xdr:colOff>
      <xdr:row>13</xdr:row>
      <xdr:rowOff>123825</xdr:rowOff>
    </xdr:from>
    <xdr:to>
      <xdr:col>3</xdr:col>
      <xdr:colOff>485774</xdr:colOff>
      <xdr:row>14</xdr:row>
      <xdr:rowOff>123824</xdr:rowOff>
    </xdr:to>
    <xdr:sp macro="" textlink="">
      <xdr:nvSpPr>
        <xdr:cNvPr id="15" name="Rectangle 14"/>
        <xdr:cNvSpPr/>
      </xdr:nvSpPr>
      <xdr:spPr>
        <a:xfrm>
          <a:off x="5267324" y="2647950"/>
          <a:ext cx="1209675" cy="19049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Highland</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1181100</xdr:colOff>
      <xdr:row>16</xdr:row>
      <xdr:rowOff>9525</xdr:rowOff>
    </xdr:from>
    <xdr:to>
      <xdr:col>3</xdr:col>
      <xdr:colOff>504825</xdr:colOff>
      <xdr:row>17</xdr:row>
      <xdr:rowOff>9524</xdr:rowOff>
    </xdr:to>
    <xdr:sp macro="" textlink="">
      <xdr:nvSpPr>
        <xdr:cNvPr id="16" name="Rectangle 15"/>
        <xdr:cNvSpPr/>
      </xdr:nvSpPr>
      <xdr:spPr>
        <a:xfrm>
          <a:off x="5257800" y="3105150"/>
          <a:ext cx="1238250" cy="190499"/>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Western Isles</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1181099</xdr:colOff>
      <xdr:row>14</xdr:row>
      <xdr:rowOff>152402</xdr:rowOff>
    </xdr:from>
    <xdr:to>
      <xdr:col>3</xdr:col>
      <xdr:colOff>361949</xdr:colOff>
      <xdr:row>15</xdr:row>
      <xdr:rowOff>142876</xdr:rowOff>
    </xdr:to>
    <xdr:sp macro="" textlink="">
      <xdr:nvSpPr>
        <xdr:cNvPr id="17" name="Rectangle 16"/>
        <xdr:cNvSpPr/>
      </xdr:nvSpPr>
      <xdr:spPr>
        <a:xfrm>
          <a:off x="5257799" y="2867027"/>
          <a:ext cx="1095375"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Grampian</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1181100</xdr:colOff>
      <xdr:row>17</xdr:row>
      <xdr:rowOff>38100</xdr:rowOff>
    </xdr:from>
    <xdr:to>
      <xdr:col>3</xdr:col>
      <xdr:colOff>361950</xdr:colOff>
      <xdr:row>18</xdr:row>
      <xdr:rowOff>28574</xdr:rowOff>
    </xdr:to>
    <xdr:sp macro="" textlink="">
      <xdr:nvSpPr>
        <xdr:cNvPr id="18" name="Rectangle 17"/>
        <xdr:cNvSpPr/>
      </xdr:nvSpPr>
      <xdr:spPr>
        <a:xfrm>
          <a:off x="5257800" y="3324225"/>
          <a:ext cx="1095375"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D&amp;G</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1181100</xdr:colOff>
      <xdr:row>18</xdr:row>
      <xdr:rowOff>66675</xdr:rowOff>
    </xdr:from>
    <xdr:to>
      <xdr:col>3</xdr:col>
      <xdr:colOff>361950</xdr:colOff>
      <xdr:row>19</xdr:row>
      <xdr:rowOff>57149</xdr:rowOff>
    </xdr:to>
    <xdr:sp macro="" textlink="">
      <xdr:nvSpPr>
        <xdr:cNvPr id="19" name="Rectangle 18"/>
        <xdr:cNvSpPr/>
      </xdr:nvSpPr>
      <xdr:spPr>
        <a:xfrm>
          <a:off x="5257800" y="3543300"/>
          <a:ext cx="1095375"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Tayside</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1190625</xdr:colOff>
      <xdr:row>19</xdr:row>
      <xdr:rowOff>104775</xdr:rowOff>
    </xdr:from>
    <xdr:to>
      <xdr:col>3</xdr:col>
      <xdr:colOff>371475</xdr:colOff>
      <xdr:row>20</xdr:row>
      <xdr:rowOff>95249</xdr:rowOff>
    </xdr:to>
    <xdr:sp macro="" textlink="">
      <xdr:nvSpPr>
        <xdr:cNvPr id="20" name="Rectangle 19"/>
        <xdr:cNvSpPr/>
      </xdr:nvSpPr>
      <xdr:spPr>
        <a:xfrm>
          <a:off x="5267325" y="3771900"/>
          <a:ext cx="1095375"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 </a:t>
          </a:r>
          <a:r>
            <a:rPr lang="en-GB" sz="900" baseline="0">
              <a:solidFill>
                <a:sysClr val="windowText" lastClr="000000"/>
              </a:solidFill>
              <a:latin typeface="Arial" pitchFamily="34" charset="0"/>
              <a:cs typeface="Arial" pitchFamily="34" charset="0"/>
            </a:rPr>
            <a:t>Shetland</a:t>
          </a:r>
          <a:endParaRPr lang="en-GB" sz="900">
            <a:solidFill>
              <a:sysClr val="windowText" lastClr="000000"/>
            </a:solidFill>
            <a:latin typeface="Arial" pitchFamily="34" charset="0"/>
            <a:cs typeface="Arial" pitchFamily="34" charset="0"/>
          </a:endParaRPr>
        </a:p>
      </xdr:txBody>
    </xdr:sp>
    <xdr:clientData/>
  </xdr:twoCellAnchor>
  <xdr:twoCellAnchor>
    <xdr:from>
      <xdr:col>2</xdr:col>
      <xdr:colOff>1209675</xdr:colOff>
      <xdr:row>20</xdr:row>
      <xdr:rowOff>142875</xdr:rowOff>
    </xdr:from>
    <xdr:to>
      <xdr:col>3</xdr:col>
      <xdr:colOff>390525</xdr:colOff>
      <xdr:row>21</xdr:row>
      <xdr:rowOff>133349</xdr:rowOff>
    </xdr:to>
    <xdr:sp macro="" textlink="">
      <xdr:nvSpPr>
        <xdr:cNvPr id="21" name="Rectangle 20"/>
        <xdr:cNvSpPr/>
      </xdr:nvSpPr>
      <xdr:spPr>
        <a:xfrm>
          <a:off x="5286375" y="4000500"/>
          <a:ext cx="1095375" cy="18097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GB" sz="900">
              <a:solidFill>
                <a:sysClr val="windowText" lastClr="000000"/>
              </a:solidFill>
              <a:latin typeface="Arial" pitchFamily="34" charset="0"/>
              <a:cs typeface="Arial" pitchFamily="34" charset="0"/>
            </a:rPr>
            <a:t>NHS</a:t>
          </a:r>
          <a:r>
            <a:rPr lang="en-GB" sz="900" baseline="0">
              <a:solidFill>
                <a:sysClr val="windowText" lastClr="000000"/>
              </a:solidFill>
              <a:latin typeface="Arial" pitchFamily="34" charset="0"/>
              <a:cs typeface="Arial" pitchFamily="34" charset="0"/>
            </a:rPr>
            <a:t> Orkney</a:t>
          </a:r>
          <a:endParaRPr lang="en-GB" sz="900">
            <a:solidFill>
              <a:sysClr val="windowText" lastClr="000000"/>
            </a:solidFill>
            <a:latin typeface="Arial" pitchFamily="34" charset="0"/>
            <a:cs typeface="Arial" pitchFamily="34" charset="0"/>
          </a:endParaRPr>
        </a:p>
      </xdr:txBody>
    </xdr:sp>
    <xdr:clientData/>
  </xdr:twoCellAnchor>
  <xdr:twoCellAnchor editAs="oneCell">
    <xdr:from>
      <xdr:col>0</xdr:col>
      <xdr:colOff>85724</xdr:colOff>
      <xdr:row>2</xdr:row>
      <xdr:rowOff>0</xdr:rowOff>
    </xdr:from>
    <xdr:to>
      <xdr:col>1</xdr:col>
      <xdr:colOff>1247774</xdr:colOff>
      <xdr:row>30</xdr:row>
      <xdr:rowOff>123305</xdr:rowOff>
    </xdr:to>
    <xdr:pic>
      <xdr:nvPicPr>
        <xdr:cNvPr id="22" name="Picture 2"/>
        <xdr:cNvPicPr>
          <a:picLocks noChangeAspect="1" noChangeArrowheads="1"/>
        </xdr:cNvPicPr>
      </xdr:nvPicPr>
      <xdr:blipFill>
        <a:blip xmlns:r="http://schemas.openxmlformats.org/officeDocument/2006/relationships" r:embed="rId2" cstate="print"/>
        <a:srcRect l="37122" t="4662" r="32952" b="4511"/>
        <a:stretch>
          <a:fillRect/>
        </a:stretch>
      </xdr:blipFill>
      <xdr:spPr bwMode="auto">
        <a:xfrm>
          <a:off x="85724" y="381000"/>
          <a:ext cx="3324225" cy="54858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38099</xdr:rowOff>
    </xdr:from>
    <xdr:to>
      <xdr:col>10</xdr:col>
      <xdr:colOff>952500</xdr:colOff>
      <xdr:row>23</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11</xdr:col>
      <xdr:colOff>857250</xdr:colOff>
      <xdr:row>27</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xdr:row>
      <xdr:rowOff>19050</xdr:rowOff>
    </xdr:from>
    <xdr:to>
      <xdr:col>10</xdr:col>
      <xdr:colOff>590549</xdr:colOff>
      <xdr:row>26</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28574</xdr:rowOff>
    </xdr:from>
    <xdr:to>
      <xdr:col>13</xdr:col>
      <xdr:colOff>561975</xdr:colOff>
      <xdr:row>23</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19050</xdr:rowOff>
    </xdr:from>
    <xdr:to>
      <xdr:col>13</xdr:col>
      <xdr:colOff>581025</xdr:colOff>
      <xdr:row>25</xdr:row>
      <xdr:rowOff>142875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2</xdr:row>
      <xdr:rowOff>19050</xdr:rowOff>
    </xdr:from>
    <xdr:to>
      <xdr:col>13</xdr:col>
      <xdr:colOff>9525</xdr:colOff>
      <xdr:row>26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7</xdr:row>
      <xdr:rowOff>171450</xdr:rowOff>
    </xdr:from>
    <xdr:to>
      <xdr:col>12</xdr:col>
      <xdr:colOff>76200</xdr:colOff>
      <xdr:row>7</xdr:row>
      <xdr:rowOff>171450</xdr:rowOff>
    </xdr:to>
    <xdr:cxnSp macro="">
      <xdr:nvCxnSpPr>
        <xdr:cNvPr id="4" name="Straight Connector 3"/>
        <xdr:cNvCxnSpPr/>
      </xdr:nvCxnSpPr>
      <xdr:spPr>
        <a:xfrm>
          <a:off x="685800" y="1762125"/>
          <a:ext cx="67056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6</xdr:row>
      <xdr:rowOff>171450</xdr:rowOff>
    </xdr:from>
    <xdr:to>
      <xdr:col>12</xdr:col>
      <xdr:colOff>542925</xdr:colOff>
      <xdr:row>8</xdr:row>
      <xdr:rowOff>133350</xdr:rowOff>
    </xdr:to>
    <xdr:sp macro="" textlink="">
      <xdr:nvSpPr>
        <xdr:cNvPr id="5" name="Rectangle 4"/>
        <xdr:cNvSpPr/>
      </xdr:nvSpPr>
      <xdr:spPr>
        <a:xfrm>
          <a:off x="7324725" y="1533525"/>
          <a:ext cx="533400"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latin typeface="Arial" pitchFamily="34" charset="0"/>
              <a:cs typeface="Arial" pitchFamily="34" charset="0"/>
            </a:rPr>
            <a:t>14 days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11</xdr:col>
      <xdr:colOff>552450</xdr:colOff>
      <xdr:row>27</xdr:row>
      <xdr:rowOff>133351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sr.scot.nhs.uk/Reports/Main.htm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R28"/>
  <sheetViews>
    <sheetView showGridLines="0" tabSelected="1" workbookViewId="0">
      <selection activeCell="R5" sqref="R5"/>
    </sheetView>
  </sheetViews>
  <sheetFormatPr defaultRowHeight="15"/>
  <cols>
    <col min="1" max="1" width="17.7109375" customWidth="1"/>
    <col min="2" max="11" width="12.42578125" customWidth="1"/>
  </cols>
  <sheetData>
    <row r="2" spans="1:18">
      <c r="A2" s="308" t="s">
        <v>289</v>
      </c>
    </row>
    <row r="4" spans="1:18" ht="15.75">
      <c r="A4" s="304" t="s">
        <v>256</v>
      </c>
    </row>
    <row r="6" spans="1:18" ht="39" customHeight="1">
      <c r="A6" s="305" t="s">
        <v>257</v>
      </c>
      <c r="B6" s="312" t="s">
        <v>258</v>
      </c>
      <c r="C6" s="312"/>
      <c r="D6" s="312"/>
      <c r="E6" s="312"/>
      <c r="F6" s="312"/>
      <c r="G6" s="312"/>
      <c r="H6" s="312"/>
      <c r="I6" s="312"/>
      <c r="J6" s="312"/>
      <c r="K6" s="313"/>
      <c r="O6" s="31"/>
    </row>
    <row r="7" spans="1:18" ht="40.5" customHeight="1">
      <c r="A7" s="306" t="s">
        <v>270</v>
      </c>
      <c r="B7" s="309" t="s">
        <v>259</v>
      </c>
      <c r="C7" s="310"/>
      <c r="D7" s="310"/>
      <c r="E7" s="310"/>
      <c r="F7" s="310"/>
      <c r="G7" s="310"/>
      <c r="H7" s="310"/>
      <c r="I7" s="310"/>
      <c r="J7" s="310"/>
      <c r="K7" s="311"/>
    </row>
    <row r="8" spans="1:18" ht="40.5" customHeight="1">
      <c r="A8" s="306" t="s">
        <v>271</v>
      </c>
      <c r="B8" s="309" t="s">
        <v>260</v>
      </c>
      <c r="C8" s="310"/>
      <c r="D8" s="310"/>
      <c r="E8" s="310"/>
      <c r="F8" s="310"/>
      <c r="G8" s="310"/>
      <c r="H8" s="310"/>
      <c r="I8" s="310"/>
      <c r="J8" s="310"/>
      <c r="K8" s="311"/>
      <c r="R8" s="307"/>
    </row>
    <row r="9" spans="1:18" ht="40.5" customHeight="1">
      <c r="A9" s="306" t="s">
        <v>272</v>
      </c>
      <c r="B9" s="309" t="s">
        <v>261</v>
      </c>
      <c r="C9" s="310"/>
      <c r="D9" s="310"/>
      <c r="E9" s="310"/>
      <c r="F9" s="310"/>
      <c r="G9" s="310"/>
      <c r="H9" s="310"/>
      <c r="I9" s="310"/>
      <c r="J9" s="310"/>
      <c r="K9" s="311"/>
    </row>
    <row r="10" spans="1:18" ht="40.5" customHeight="1">
      <c r="A10" s="306" t="s">
        <v>273</v>
      </c>
      <c r="B10" s="309" t="s">
        <v>262</v>
      </c>
      <c r="C10" s="310"/>
      <c r="D10" s="310"/>
      <c r="E10" s="310"/>
      <c r="F10" s="310"/>
      <c r="G10" s="310"/>
      <c r="H10" s="310"/>
      <c r="I10" s="310"/>
      <c r="J10" s="310"/>
      <c r="K10" s="311"/>
    </row>
    <row r="11" spans="1:18" ht="40.5" customHeight="1">
      <c r="A11" s="306" t="s">
        <v>274</v>
      </c>
      <c r="B11" s="309" t="s">
        <v>263</v>
      </c>
      <c r="C11" s="310"/>
      <c r="D11" s="310"/>
      <c r="E11" s="310"/>
      <c r="F11" s="310"/>
      <c r="G11" s="310"/>
      <c r="H11" s="310"/>
      <c r="I11" s="310"/>
      <c r="J11" s="310"/>
      <c r="K11" s="311"/>
    </row>
    <row r="12" spans="1:18" ht="40.5" customHeight="1">
      <c r="A12" s="306" t="s">
        <v>275</v>
      </c>
      <c r="B12" s="309" t="s">
        <v>264</v>
      </c>
      <c r="C12" s="310"/>
      <c r="D12" s="310"/>
      <c r="E12" s="310"/>
      <c r="F12" s="310"/>
      <c r="G12" s="310"/>
      <c r="H12" s="310"/>
      <c r="I12" s="310"/>
      <c r="J12" s="310"/>
      <c r="K12" s="311"/>
    </row>
    <row r="13" spans="1:18" ht="40.5" customHeight="1">
      <c r="A13" s="306" t="s">
        <v>276</v>
      </c>
      <c r="B13" s="309" t="s">
        <v>265</v>
      </c>
      <c r="C13" s="310"/>
      <c r="D13" s="310"/>
      <c r="E13" s="310"/>
      <c r="F13" s="310"/>
      <c r="G13" s="310"/>
      <c r="H13" s="310"/>
      <c r="I13" s="310"/>
      <c r="J13" s="310"/>
      <c r="K13" s="311"/>
    </row>
    <row r="14" spans="1:18" ht="40.5" customHeight="1">
      <c r="A14" s="306" t="s">
        <v>277</v>
      </c>
      <c r="B14" s="309" t="s">
        <v>266</v>
      </c>
      <c r="C14" s="310"/>
      <c r="D14" s="310"/>
      <c r="E14" s="310"/>
      <c r="F14" s="310"/>
      <c r="G14" s="310"/>
      <c r="H14" s="310"/>
      <c r="I14" s="310"/>
      <c r="J14" s="310"/>
      <c r="K14" s="311"/>
    </row>
    <row r="15" spans="1:18" ht="40.5" customHeight="1">
      <c r="A15" s="306" t="s">
        <v>278</v>
      </c>
      <c r="B15" s="309" t="s">
        <v>267</v>
      </c>
      <c r="C15" s="310"/>
      <c r="D15" s="310"/>
      <c r="E15" s="310"/>
      <c r="F15" s="310"/>
      <c r="G15" s="310"/>
      <c r="H15" s="310"/>
      <c r="I15" s="310"/>
      <c r="J15" s="310"/>
      <c r="K15" s="311"/>
    </row>
    <row r="16" spans="1:18" ht="40.5" customHeight="1">
      <c r="A16" s="306" t="s">
        <v>279</v>
      </c>
      <c r="B16" s="309" t="s">
        <v>268</v>
      </c>
      <c r="C16" s="310"/>
      <c r="D16" s="310"/>
      <c r="E16" s="310"/>
      <c r="F16" s="310"/>
      <c r="G16" s="310"/>
      <c r="H16" s="310"/>
      <c r="I16" s="310"/>
      <c r="J16" s="310"/>
      <c r="K16" s="311"/>
    </row>
    <row r="17" spans="1:11" ht="40.5" customHeight="1">
      <c r="A17" s="306" t="s">
        <v>280</v>
      </c>
      <c r="B17" s="317" t="s">
        <v>269</v>
      </c>
      <c r="C17" s="318"/>
      <c r="D17" s="318"/>
      <c r="E17" s="318"/>
      <c r="F17" s="318"/>
      <c r="G17" s="318"/>
      <c r="H17" s="318"/>
      <c r="I17" s="318"/>
      <c r="J17" s="318"/>
      <c r="K17" s="319"/>
    </row>
    <row r="18" spans="1:11" ht="40.5" customHeight="1">
      <c r="A18" s="306" t="s">
        <v>281</v>
      </c>
      <c r="B18" s="309" t="s">
        <v>285</v>
      </c>
      <c r="C18" s="314"/>
      <c r="D18" s="314"/>
      <c r="E18" s="314"/>
      <c r="F18" s="314"/>
      <c r="G18" s="314"/>
      <c r="H18" s="314"/>
      <c r="I18" s="314"/>
      <c r="J18" s="314"/>
      <c r="K18" s="315"/>
    </row>
    <row r="19" spans="1:11" ht="40.5" customHeight="1">
      <c r="A19" s="306" t="s">
        <v>282</v>
      </c>
      <c r="B19" s="309" t="s">
        <v>286</v>
      </c>
      <c r="C19" s="314"/>
      <c r="D19" s="314"/>
      <c r="E19" s="314"/>
      <c r="F19" s="314"/>
      <c r="G19" s="314"/>
      <c r="H19" s="314"/>
      <c r="I19" s="314"/>
      <c r="J19" s="314"/>
      <c r="K19" s="315"/>
    </row>
    <row r="20" spans="1:11" ht="40.5" customHeight="1">
      <c r="A20" s="306" t="s">
        <v>283</v>
      </c>
      <c r="B20" s="309" t="s">
        <v>287</v>
      </c>
      <c r="C20" s="314"/>
      <c r="D20" s="314"/>
      <c r="E20" s="314"/>
      <c r="F20" s="314"/>
      <c r="G20" s="314"/>
      <c r="H20" s="314"/>
      <c r="I20" s="314"/>
      <c r="J20" s="314"/>
      <c r="K20" s="315"/>
    </row>
    <row r="21" spans="1:11" ht="40.5" customHeight="1">
      <c r="A21" s="306" t="s">
        <v>284</v>
      </c>
      <c r="B21" s="316" t="s">
        <v>288</v>
      </c>
      <c r="C21" s="316"/>
      <c r="D21" s="316"/>
      <c r="E21" s="316"/>
      <c r="F21" s="316"/>
      <c r="G21" s="316"/>
      <c r="H21" s="316"/>
      <c r="I21" s="316"/>
      <c r="J21" s="316"/>
      <c r="K21" s="316"/>
    </row>
    <row r="22" spans="1:11" s="163" customFormat="1"/>
    <row r="23" spans="1:11" s="163" customFormat="1"/>
    <row r="24" spans="1:11" s="163" customFormat="1"/>
    <row r="25" spans="1:11" s="163" customFormat="1"/>
    <row r="26" spans="1:11" s="163" customFormat="1"/>
    <row r="27" spans="1:11" s="163" customFormat="1"/>
    <row r="28" spans="1:11" s="163" customFormat="1"/>
  </sheetData>
  <mergeCells count="16">
    <mergeCell ref="B20:K20"/>
    <mergeCell ref="B21:K21"/>
    <mergeCell ref="B15:K15"/>
    <mergeCell ref="B16:K16"/>
    <mergeCell ref="B17:K17"/>
    <mergeCell ref="B18:K18"/>
    <mergeCell ref="B19:K19"/>
    <mergeCell ref="B12:K12"/>
    <mergeCell ref="B13:K13"/>
    <mergeCell ref="B14:K14"/>
    <mergeCell ref="B6:K6"/>
    <mergeCell ref="B7:K7"/>
    <mergeCell ref="B8:K8"/>
    <mergeCell ref="B9:K9"/>
    <mergeCell ref="B10:K10"/>
    <mergeCell ref="B11:K11"/>
  </mergeCells>
  <hyperlinks>
    <hyperlink ref="A7" location="'Table 1'!A1" display="Table 1"/>
    <hyperlink ref="A8" location="'Table 2'!A1" display="Table 2"/>
    <hyperlink ref="A9" location="'Table 3'!A1" display="Table 3"/>
    <hyperlink ref="A10" location="'Table 4'!A1" display="Table 4"/>
    <hyperlink ref="A11" location="'Figure 1'!A1" display="Figure 1"/>
    <hyperlink ref="A12" location="'Figure 2 Incidence (Map)'!A1" display="Figure 2"/>
    <hyperlink ref="A13" location="'Chart 1'!A1" display="Chart 1"/>
    <hyperlink ref="A14" location="'Chart 2'!A1" display="Chart 2"/>
    <hyperlink ref="A15" location="'Chart 3'!A1" display="Chart 3"/>
    <hyperlink ref="A16" location="'Chart 4'!A1" display="Chart 4"/>
    <hyperlink ref="A17" location="'Chart 5'!A1" display="Chart 5"/>
    <hyperlink ref="A18" location="'Chart 6'!A1" display="Chart 6"/>
    <hyperlink ref="A19" location="'Chart 7'!A1" display="Chart 7"/>
    <hyperlink ref="A20" location="'Chart 8'!A1" display="Chart 8"/>
    <hyperlink ref="A21" location="'Chart 9'!A1" display="Chart 9 "/>
    <hyperlink ref="A2" r:id="rId1"/>
  </hyperlinks>
  <pageMargins left="0.7" right="0.7" top="0.75" bottom="0.75"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dimension ref="A1:AB14"/>
  <sheetViews>
    <sheetView showGridLines="0" workbookViewId="0">
      <selection activeCell="L18" sqref="L18"/>
    </sheetView>
  </sheetViews>
  <sheetFormatPr defaultRowHeight="15"/>
  <cols>
    <col min="1" max="1" width="14.28515625" customWidth="1"/>
    <col min="2" max="13" width="7.42578125" customWidth="1"/>
    <col min="14" max="14" width="1.5703125" customWidth="1"/>
    <col min="15" max="15" width="14.140625" customWidth="1"/>
    <col min="16" max="27" width="7.140625" customWidth="1"/>
  </cols>
  <sheetData>
    <row r="1" spans="1:28" ht="15.75" customHeight="1"/>
    <row r="2" spans="1:28" ht="18.75" customHeight="1">
      <c r="A2" s="354" t="s">
        <v>212</v>
      </c>
      <c r="B2" s="354"/>
      <c r="C2" s="354"/>
      <c r="D2" s="354"/>
      <c r="E2" s="354"/>
      <c r="F2" s="354"/>
      <c r="G2" s="354"/>
      <c r="H2" s="354"/>
      <c r="I2" s="354"/>
      <c r="J2" s="354"/>
      <c r="K2" s="354"/>
      <c r="L2" s="354"/>
      <c r="M2" s="354"/>
      <c r="N2" s="354"/>
      <c r="O2" s="354"/>
      <c r="P2" s="354"/>
      <c r="Q2" s="354"/>
      <c r="R2" s="354"/>
      <c r="S2" s="354"/>
      <c r="T2" s="354"/>
      <c r="U2" s="354"/>
      <c r="V2" s="354"/>
      <c r="W2" s="354"/>
      <c r="X2" s="354"/>
      <c r="Y2" s="355"/>
      <c r="Z2" s="355"/>
      <c r="AA2" s="355"/>
    </row>
    <row r="3" spans="1:28" ht="18.7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2"/>
      <c r="Z3" s="222"/>
      <c r="AA3" s="222"/>
    </row>
    <row r="4" spans="1:28" ht="22.5" customHeight="1">
      <c r="A4" s="114"/>
      <c r="B4" s="356" t="s">
        <v>232</v>
      </c>
      <c r="C4" s="357"/>
      <c r="D4" s="357"/>
      <c r="E4" s="357"/>
      <c r="F4" s="357"/>
      <c r="G4" s="357"/>
      <c r="H4" s="357"/>
      <c r="I4" s="357"/>
      <c r="J4" s="357"/>
      <c r="K4" s="357"/>
      <c r="L4" s="357"/>
      <c r="M4" s="358"/>
      <c r="N4" s="113"/>
      <c r="O4" s="114"/>
      <c r="P4" s="356" t="s">
        <v>233</v>
      </c>
      <c r="Q4" s="357"/>
      <c r="R4" s="357"/>
      <c r="S4" s="357"/>
      <c r="T4" s="357"/>
      <c r="U4" s="357"/>
      <c r="V4" s="357"/>
      <c r="W4" s="357"/>
      <c r="X4" s="357"/>
      <c r="Y4" s="357"/>
      <c r="Z4" s="357"/>
      <c r="AA4" s="358"/>
    </row>
    <row r="5" spans="1:28" ht="30" customHeight="1">
      <c r="A5" s="242" t="s">
        <v>67</v>
      </c>
      <c r="B5" s="361" t="s">
        <v>49</v>
      </c>
      <c r="C5" s="359"/>
      <c r="D5" s="359" t="s">
        <v>51</v>
      </c>
      <c r="E5" s="359"/>
      <c r="F5" s="359" t="s">
        <v>50</v>
      </c>
      <c r="G5" s="359"/>
      <c r="H5" s="359" t="s">
        <v>136</v>
      </c>
      <c r="I5" s="359"/>
      <c r="J5" s="359" t="s">
        <v>26</v>
      </c>
      <c r="K5" s="359"/>
      <c r="L5" s="359" t="s">
        <v>27</v>
      </c>
      <c r="M5" s="360"/>
      <c r="N5" s="113"/>
      <c r="O5" s="243" t="s">
        <v>144</v>
      </c>
      <c r="P5" s="361" t="s">
        <v>138</v>
      </c>
      <c r="Q5" s="359"/>
      <c r="R5" s="359" t="s">
        <v>51</v>
      </c>
      <c r="S5" s="359"/>
      <c r="T5" s="359" t="s">
        <v>50</v>
      </c>
      <c r="U5" s="359"/>
      <c r="V5" s="359" t="s">
        <v>136</v>
      </c>
      <c r="W5" s="359"/>
      <c r="X5" s="359" t="s">
        <v>26</v>
      </c>
      <c r="Y5" s="359"/>
      <c r="Z5" s="359" t="s">
        <v>27</v>
      </c>
      <c r="AA5" s="360"/>
    </row>
    <row r="6" spans="1:28" ht="18.75" customHeight="1">
      <c r="A6" s="303" t="s">
        <v>23</v>
      </c>
      <c r="B6" s="239">
        <v>208</v>
      </c>
      <c r="C6" s="218">
        <f>(B6/L6)</f>
        <v>0.50241545893719808</v>
      </c>
      <c r="D6" s="240">
        <v>83</v>
      </c>
      <c r="E6" s="241">
        <f>(D6/L6)</f>
        <v>0.20048309178743962</v>
      </c>
      <c r="F6" s="240">
        <v>20</v>
      </c>
      <c r="G6" s="241">
        <f>(F6/L6)</f>
        <v>4.8309178743961352E-2</v>
      </c>
      <c r="H6" s="240">
        <v>99</v>
      </c>
      <c r="I6" s="241">
        <f>(H6/L6)</f>
        <v>0.2391304347826087</v>
      </c>
      <c r="J6" s="240">
        <v>4</v>
      </c>
      <c r="K6" s="241">
        <f>(J6/L6)</f>
        <v>9.6618357487922701E-3</v>
      </c>
      <c r="L6" s="240">
        <v>414</v>
      </c>
      <c r="M6" s="241">
        <f>SUM(C6,E6,G6,I6,K6)</f>
        <v>1</v>
      </c>
      <c r="N6" s="276"/>
      <c r="O6" s="303" t="s">
        <v>23</v>
      </c>
      <c r="P6" s="239">
        <v>356</v>
      </c>
      <c r="Q6" s="218">
        <f>(P6/Z6)</f>
        <v>0.85783132530120487</v>
      </c>
      <c r="R6" s="240">
        <v>25</v>
      </c>
      <c r="S6" s="241">
        <f>(R6/Z6)</f>
        <v>6.0240963855421686E-2</v>
      </c>
      <c r="T6" s="240">
        <v>13</v>
      </c>
      <c r="U6" s="241">
        <f>(T6/Z6)</f>
        <v>3.1325301204819279E-2</v>
      </c>
      <c r="V6" s="240">
        <v>13</v>
      </c>
      <c r="W6" s="241">
        <f>(V6/Z6)</f>
        <v>3.1325301204819279E-2</v>
      </c>
      <c r="X6" s="240">
        <v>8</v>
      </c>
      <c r="Y6" s="241">
        <f>(X6/Z6)</f>
        <v>1.9277108433734941E-2</v>
      </c>
      <c r="Z6" s="240">
        <v>415</v>
      </c>
      <c r="AA6" s="241">
        <f>SUM(Q6,S6,U6,W6,Y6)</f>
        <v>1</v>
      </c>
    </row>
    <row r="7" spans="1:28" ht="18.75" customHeight="1">
      <c r="A7" s="303">
        <v>2011</v>
      </c>
      <c r="B7" s="239">
        <v>206</v>
      </c>
      <c r="C7" s="218">
        <f t="shared" ref="C7:C10" si="0">(B7/L7)</f>
        <v>0.53785900783289819</v>
      </c>
      <c r="D7" s="240">
        <v>72</v>
      </c>
      <c r="E7" s="241">
        <f t="shared" ref="E7:E10" si="1">(D7/L7)</f>
        <v>0.18798955613577023</v>
      </c>
      <c r="F7" s="240">
        <v>34</v>
      </c>
      <c r="G7" s="241">
        <f t="shared" ref="G7:G10" si="2">(F7/L7)</f>
        <v>8.877284595300261E-2</v>
      </c>
      <c r="H7" s="240">
        <v>70</v>
      </c>
      <c r="I7" s="241">
        <f t="shared" ref="I7:I10" si="3">(H7/L7)</f>
        <v>0.18276762402088773</v>
      </c>
      <c r="J7" s="240">
        <v>1</v>
      </c>
      <c r="K7" s="241">
        <f t="shared" ref="K7:K10" si="4">(J7/L7)</f>
        <v>2.6109660574412533E-3</v>
      </c>
      <c r="L7" s="240">
        <v>383</v>
      </c>
      <c r="M7" s="241">
        <f t="shared" ref="M7:M10" si="5">SUM(C7,E7,G7,I7,K7)</f>
        <v>1</v>
      </c>
      <c r="N7" s="276"/>
      <c r="O7" s="303" t="s">
        <v>28</v>
      </c>
      <c r="P7" s="239">
        <v>328</v>
      </c>
      <c r="Q7" s="218">
        <f t="shared" ref="Q7:Q10" si="6">(P7/Z7)</f>
        <v>0.85416666666666663</v>
      </c>
      <c r="R7" s="240">
        <v>23</v>
      </c>
      <c r="S7" s="241">
        <f t="shared" ref="S7:S10" si="7">(R7/Z7)</f>
        <v>5.9895833333333336E-2</v>
      </c>
      <c r="T7" s="240">
        <v>17</v>
      </c>
      <c r="U7" s="241">
        <f t="shared" ref="U7:U10" si="8">(T7/Z7)</f>
        <v>4.4270833333333336E-2</v>
      </c>
      <c r="V7" s="240">
        <v>12</v>
      </c>
      <c r="W7" s="241">
        <f t="shared" ref="W7:W10" si="9">(V7/Z7)</f>
        <v>3.125E-2</v>
      </c>
      <c r="X7" s="240">
        <v>4</v>
      </c>
      <c r="Y7" s="241">
        <f t="shared" ref="Y7:Y10" si="10">(X7/Z7)</f>
        <v>1.0416666666666666E-2</v>
      </c>
      <c r="Z7" s="240">
        <v>384</v>
      </c>
      <c r="AA7" s="241">
        <f t="shared" ref="AA7:AA10" si="11">SUM(Q7,S7,U7,W7,Y7)</f>
        <v>1</v>
      </c>
    </row>
    <row r="8" spans="1:28" ht="18.75" customHeight="1">
      <c r="A8" s="303" t="s">
        <v>29</v>
      </c>
      <c r="B8" s="239">
        <v>199</v>
      </c>
      <c r="C8" s="218">
        <f t="shared" si="0"/>
        <v>0.45537757437070936</v>
      </c>
      <c r="D8" s="240">
        <v>99</v>
      </c>
      <c r="E8" s="241">
        <f t="shared" si="1"/>
        <v>0.22654462242562928</v>
      </c>
      <c r="F8" s="240">
        <v>54</v>
      </c>
      <c r="G8" s="241">
        <f t="shared" si="2"/>
        <v>0.12356979405034325</v>
      </c>
      <c r="H8" s="240">
        <v>82</v>
      </c>
      <c r="I8" s="241">
        <f t="shared" si="3"/>
        <v>0.18764302059496568</v>
      </c>
      <c r="J8" s="240">
        <v>3</v>
      </c>
      <c r="K8" s="241">
        <f t="shared" si="4"/>
        <v>6.8649885583524023E-3</v>
      </c>
      <c r="L8" s="240">
        <v>437</v>
      </c>
      <c r="M8" s="241">
        <f t="shared" si="5"/>
        <v>1.0000000000000002</v>
      </c>
      <c r="N8" s="276"/>
      <c r="O8" s="303" t="s">
        <v>29</v>
      </c>
      <c r="P8" s="239">
        <v>371</v>
      </c>
      <c r="Q8" s="218">
        <f t="shared" si="6"/>
        <v>0.84897025171624718</v>
      </c>
      <c r="R8" s="240">
        <v>33</v>
      </c>
      <c r="S8" s="241">
        <f t="shared" si="7"/>
        <v>7.5514874141876437E-2</v>
      </c>
      <c r="T8" s="240">
        <v>20</v>
      </c>
      <c r="U8" s="241">
        <f t="shared" si="8"/>
        <v>4.5766590389016017E-2</v>
      </c>
      <c r="V8" s="240">
        <v>10</v>
      </c>
      <c r="W8" s="241">
        <f t="shared" si="9"/>
        <v>2.2883295194508008E-2</v>
      </c>
      <c r="X8" s="240">
        <v>3</v>
      </c>
      <c r="Y8" s="241">
        <f t="shared" si="10"/>
        <v>6.8649885583524023E-3</v>
      </c>
      <c r="Z8" s="240">
        <v>437</v>
      </c>
      <c r="AA8" s="241">
        <f t="shared" si="11"/>
        <v>1</v>
      </c>
    </row>
    <row r="9" spans="1:28" ht="18.75" customHeight="1">
      <c r="A9" s="303" t="s">
        <v>30</v>
      </c>
      <c r="B9" s="239">
        <v>265</v>
      </c>
      <c r="C9" s="218">
        <f t="shared" si="0"/>
        <v>0.56025369978858353</v>
      </c>
      <c r="D9" s="240">
        <v>79</v>
      </c>
      <c r="E9" s="241">
        <f t="shared" si="1"/>
        <v>0.16701902748414377</v>
      </c>
      <c r="F9" s="240">
        <v>38</v>
      </c>
      <c r="G9" s="241">
        <f t="shared" si="2"/>
        <v>8.0338266384778007E-2</v>
      </c>
      <c r="H9" s="240">
        <v>87</v>
      </c>
      <c r="I9" s="241">
        <f t="shared" si="3"/>
        <v>0.1839323467230444</v>
      </c>
      <c r="J9" s="240">
        <v>4</v>
      </c>
      <c r="K9" s="241">
        <f t="shared" si="4"/>
        <v>8.4566596194503175E-3</v>
      </c>
      <c r="L9" s="240">
        <v>473</v>
      </c>
      <c r="M9" s="241">
        <f t="shared" si="5"/>
        <v>1</v>
      </c>
      <c r="N9" s="276"/>
      <c r="O9" s="303" t="s">
        <v>30</v>
      </c>
      <c r="P9" s="239">
        <v>394</v>
      </c>
      <c r="Q9" s="218">
        <f t="shared" si="6"/>
        <v>0.83298097251585623</v>
      </c>
      <c r="R9" s="240">
        <v>29</v>
      </c>
      <c r="S9" s="241">
        <f t="shared" si="7"/>
        <v>6.13107822410148E-2</v>
      </c>
      <c r="T9" s="240">
        <v>16</v>
      </c>
      <c r="U9" s="241">
        <f t="shared" si="8"/>
        <v>3.382663847780127E-2</v>
      </c>
      <c r="V9" s="240">
        <v>19</v>
      </c>
      <c r="W9" s="241">
        <f t="shared" si="9"/>
        <v>4.0169133192389003E-2</v>
      </c>
      <c r="X9" s="240">
        <v>15</v>
      </c>
      <c r="Y9" s="241">
        <f t="shared" si="10"/>
        <v>3.1712473572938688E-2</v>
      </c>
      <c r="Z9" s="240">
        <v>473</v>
      </c>
      <c r="AA9" s="241">
        <f t="shared" si="11"/>
        <v>1</v>
      </c>
    </row>
    <row r="10" spans="1:28" ht="18.75" customHeight="1">
      <c r="A10" s="303" t="s">
        <v>31</v>
      </c>
      <c r="B10" s="239">
        <v>271</v>
      </c>
      <c r="C10" s="218">
        <f t="shared" si="0"/>
        <v>0.63170163170163174</v>
      </c>
      <c r="D10" s="240">
        <v>51</v>
      </c>
      <c r="E10" s="241">
        <f t="shared" si="1"/>
        <v>0.11888111888111888</v>
      </c>
      <c r="F10" s="240">
        <v>39</v>
      </c>
      <c r="G10" s="241">
        <f t="shared" si="2"/>
        <v>9.0909090909090912E-2</v>
      </c>
      <c r="H10" s="240">
        <v>67</v>
      </c>
      <c r="I10" s="241">
        <f t="shared" si="3"/>
        <v>0.15617715617715619</v>
      </c>
      <c r="J10" s="240">
        <v>1</v>
      </c>
      <c r="K10" s="241">
        <f t="shared" si="4"/>
        <v>2.331002331002331E-3</v>
      </c>
      <c r="L10" s="240">
        <v>429</v>
      </c>
      <c r="M10" s="241">
        <f t="shared" si="5"/>
        <v>1</v>
      </c>
      <c r="N10" s="276"/>
      <c r="O10" s="303" t="s">
        <v>31</v>
      </c>
      <c r="P10" s="239">
        <v>364</v>
      </c>
      <c r="Q10" s="218">
        <f t="shared" si="6"/>
        <v>0.84848484848484851</v>
      </c>
      <c r="R10" s="240">
        <v>22</v>
      </c>
      <c r="S10" s="241">
        <f t="shared" si="7"/>
        <v>5.128205128205128E-2</v>
      </c>
      <c r="T10" s="240">
        <v>16</v>
      </c>
      <c r="U10" s="241">
        <f t="shared" si="8"/>
        <v>3.7296037296037296E-2</v>
      </c>
      <c r="V10" s="240">
        <v>16</v>
      </c>
      <c r="W10" s="241">
        <f t="shared" si="9"/>
        <v>3.7296037296037296E-2</v>
      </c>
      <c r="X10" s="240">
        <v>11</v>
      </c>
      <c r="Y10" s="241">
        <f t="shared" si="10"/>
        <v>2.564102564102564E-2</v>
      </c>
      <c r="Z10" s="240">
        <v>429</v>
      </c>
      <c r="AA10" s="241">
        <f t="shared" si="11"/>
        <v>1</v>
      </c>
    </row>
    <row r="14" spans="1:28">
      <c r="AB14" s="113"/>
    </row>
  </sheetData>
  <mergeCells count="15">
    <mergeCell ref="A2:AA2"/>
    <mergeCell ref="B4:M4"/>
    <mergeCell ref="D5:E5"/>
    <mergeCell ref="F5:G5"/>
    <mergeCell ref="H5:I5"/>
    <mergeCell ref="J5:K5"/>
    <mergeCell ref="L5:M5"/>
    <mergeCell ref="B5:C5"/>
    <mergeCell ref="P4:AA4"/>
    <mergeCell ref="R5:S5"/>
    <mergeCell ref="T5:U5"/>
    <mergeCell ref="V5:W5"/>
    <mergeCell ref="X5:Y5"/>
    <mergeCell ref="Z5:AA5"/>
    <mergeCell ref="P5:Q5"/>
  </mergeCells>
  <pageMargins left="0.7" right="0.7" top="0.75" bottom="0.75" header="0.3" footer="0.3"/>
  <ignoredErrors>
    <ignoredError sqref="A6 O6:O10 A8:A10" numberStoredAsText="1"/>
  </ignoredErrors>
</worksheet>
</file>

<file path=xl/worksheets/sheet11.xml><?xml version="1.0" encoding="utf-8"?>
<worksheet xmlns="http://schemas.openxmlformats.org/spreadsheetml/2006/main" xmlns:r="http://schemas.openxmlformats.org/officeDocument/2006/relationships">
  <dimension ref="A1:AG54"/>
  <sheetViews>
    <sheetView showGridLines="0" zoomScaleNormal="100" workbookViewId="0"/>
  </sheetViews>
  <sheetFormatPr defaultRowHeight="15"/>
  <cols>
    <col min="1" max="1" width="13.5703125" customWidth="1"/>
    <col min="2" max="2" width="13.140625" customWidth="1"/>
    <col min="12" max="12" width="13.28515625" customWidth="1"/>
    <col min="16" max="16" width="30.85546875" customWidth="1"/>
    <col min="17" max="20" width="10.140625" customWidth="1"/>
    <col min="21" max="23" width="6.7109375" customWidth="1"/>
  </cols>
  <sheetData>
    <row r="1" spans="1:26" ht="18.75" customHeight="1"/>
    <row r="2" spans="1:26" ht="29.25" customHeight="1">
      <c r="A2" s="328" t="s">
        <v>205</v>
      </c>
      <c r="B2" s="329"/>
      <c r="C2" s="329"/>
      <c r="D2" s="329"/>
      <c r="E2" s="329"/>
      <c r="F2" s="329"/>
      <c r="G2" s="329"/>
      <c r="H2" s="329"/>
      <c r="I2" s="329"/>
      <c r="J2" s="329"/>
      <c r="K2" s="329"/>
      <c r="L2" s="362"/>
      <c r="O2" s="6"/>
      <c r="P2" s="7"/>
      <c r="Q2" s="6"/>
      <c r="R2" s="6"/>
      <c r="S2" s="6"/>
      <c r="T2" s="6"/>
      <c r="U2" s="6"/>
      <c r="V2" s="6"/>
      <c r="W2" s="7"/>
      <c r="X2" s="10"/>
      <c r="Y2" s="10"/>
      <c r="Z2" s="7"/>
    </row>
    <row r="3" spans="1:26" ht="15.75" customHeight="1">
      <c r="O3" s="6"/>
      <c r="P3" s="136"/>
      <c r="Q3" s="366" t="s">
        <v>145</v>
      </c>
      <c r="R3" s="366"/>
      <c r="S3" s="366"/>
      <c r="T3" s="366"/>
      <c r="U3" s="6"/>
      <c r="V3" s="7"/>
      <c r="W3" s="7"/>
      <c r="X3" s="11"/>
      <c r="Y3" s="11"/>
      <c r="Z3" s="11"/>
    </row>
    <row r="4" spans="1:26" ht="15.75" customHeight="1">
      <c r="O4" s="6"/>
      <c r="P4" s="136"/>
      <c r="Q4" s="365" t="s">
        <v>138</v>
      </c>
      <c r="R4" s="365"/>
      <c r="S4" s="365"/>
      <c r="T4" s="365"/>
      <c r="U4" s="6"/>
      <c r="V4" s="9"/>
      <c r="W4" s="134"/>
      <c r="X4" s="12"/>
      <c r="Y4" s="12"/>
      <c r="Z4" s="11"/>
    </row>
    <row r="5" spans="1:26" ht="15.75" customHeight="1">
      <c r="O5" s="6"/>
      <c r="P5" s="78" t="s">
        <v>52</v>
      </c>
      <c r="Q5" s="367">
        <v>2013</v>
      </c>
      <c r="R5" s="367"/>
      <c r="S5" s="367">
        <v>2014</v>
      </c>
      <c r="T5" s="367"/>
      <c r="U5" s="6"/>
      <c r="V5" s="126"/>
      <c r="W5" s="127"/>
      <c r="X5" s="13"/>
      <c r="Y5" s="13"/>
      <c r="Z5" s="11"/>
    </row>
    <row r="6" spans="1:26" ht="15.75" customHeight="1">
      <c r="O6" s="6"/>
      <c r="P6" s="136" t="s">
        <v>46</v>
      </c>
      <c r="Q6" s="136">
        <v>265</v>
      </c>
      <c r="R6" s="137">
        <v>0.56025369978858353</v>
      </c>
      <c r="S6" s="136">
        <v>271</v>
      </c>
      <c r="T6" s="137">
        <v>0.63170163170163174</v>
      </c>
      <c r="U6" s="7"/>
      <c r="V6" s="129"/>
      <c r="W6" s="130"/>
    </row>
    <row r="7" spans="1:26" ht="15.75" customHeight="1">
      <c r="O7" s="6"/>
      <c r="P7" s="136" t="s">
        <v>32</v>
      </c>
      <c r="Q7" s="136">
        <v>20</v>
      </c>
      <c r="R7" s="137">
        <v>0.55555555555555558</v>
      </c>
      <c r="S7" s="136">
        <v>14</v>
      </c>
      <c r="T7" s="137">
        <v>0.42424242424242425</v>
      </c>
      <c r="U7" s="6"/>
      <c r="V7" s="126"/>
      <c r="W7" s="128"/>
      <c r="X7" s="13"/>
      <c r="Y7" s="13"/>
      <c r="Z7" s="11"/>
    </row>
    <row r="8" spans="1:26" ht="15.75" customHeight="1">
      <c r="O8" s="6"/>
      <c r="P8" s="136" t="s">
        <v>33</v>
      </c>
      <c r="Q8" s="136">
        <v>5</v>
      </c>
      <c r="R8" s="137">
        <v>0.7142857142857143</v>
      </c>
      <c r="S8" s="136">
        <v>5</v>
      </c>
      <c r="T8" s="137">
        <v>0.83333333333333337</v>
      </c>
      <c r="U8" s="6"/>
      <c r="V8" s="129"/>
      <c r="W8" s="130"/>
      <c r="X8" s="13"/>
      <c r="Y8" s="13"/>
      <c r="Z8" s="11"/>
    </row>
    <row r="9" spans="1:26" ht="15.75" customHeight="1">
      <c r="O9" s="6"/>
      <c r="P9" s="136" t="s">
        <v>44</v>
      </c>
      <c r="Q9" s="136">
        <v>13</v>
      </c>
      <c r="R9" s="137">
        <v>0.52</v>
      </c>
      <c r="S9" s="136">
        <v>10</v>
      </c>
      <c r="T9" s="137">
        <v>0.625</v>
      </c>
      <c r="U9" s="6"/>
      <c r="V9" s="129"/>
      <c r="W9" s="130"/>
      <c r="X9" s="13"/>
      <c r="Y9" s="13"/>
      <c r="Z9" s="11"/>
    </row>
    <row r="10" spans="1:26" ht="15.75" customHeight="1">
      <c r="O10" s="6"/>
      <c r="P10" s="136" t="s">
        <v>35</v>
      </c>
      <c r="Q10" s="136">
        <v>5</v>
      </c>
      <c r="R10" s="137">
        <v>0.12820512820512819</v>
      </c>
      <c r="S10" s="136">
        <v>4</v>
      </c>
      <c r="T10" s="137">
        <v>0.125</v>
      </c>
      <c r="U10" s="6"/>
      <c r="V10" s="129"/>
      <c r="W10" s="130"/>
      <c r="X10" s="13"/>
      <c r="Y10" s="13"/>
      <c r="Z10" s="11"/>
    </row>
    <row r="11" spans="1:26" ht="15.75" customHeight="1">
      <c r="O11" s="6"/>
      <c r="P11" s="136" t="s">
        <v>42</v>
      </c>
      <c r="Q11" s="136">
        <v>21</v>
      </c>
      <c r="R11" s="137">
        <v>0.80769230769230771</v>
      </c>
      <c r="S11" s="136">
        <v>25</v>
      </c>
      <c r="T11" s="137">
        <v>0.86206896551724133</v>
      </c>
      <c r="U11" s="6"/>
      <c r="V11" s="129"/>
      <c r="W11" s="130"/>
      <c r="X11" s="13"/>
      <c r="Y11" s="13"/>
      <c r="Z11" s="11"/>
    </row>
    <row r="12" spans="1:26" ht="15.75" customHeight="1">
      <c r="O12" s="6"/>
      <c r="P12" s="136" t="s">
        <v>36</v>
      </c>
      <c r="Q12" s="136">
        <v>46</v>
      </c>
      <c r="R12" s="137">
        <v>0.55421686746987953</v>
      </c>
      <c r="S12" s="136">
        <v>58</v>
      </c>
      <c r="T12" s="137">
        <v>0.77333333333333332</v>
      </c>
      <c r="U12" s="6"/>
      <c r="V12" s="129"/>
      <c r="W12" s="130"/>
      <c r="X12" s="12"/>
      <c r="Y12" s="12"/>
      <c r="Z12" s="11"/>
    </row>
    <row r="13" spans="1:26" ht="15.75" customHeight="1">
      <c r="O13" s="6"/>
      <c r="P13" s="136" t="s">
        <v>38</v>
      </c>
      <c r="Q13" s="136">
        <v>46</v>
      </c>
      <c r="R13" s="137">
        <v>0.70769230769230773</v>
      </c>
      <c r="S13" s="136">
        <v>42</v>
      </c>
      <c r="T13" s="137">
        <v>0.84</v>
      </c>
      <c r="U13" s="6"/>
      <c r="V13" s="129"/>
      <c r="W13" s="130"/>
      <c r="X13" s="13"/>
      <c r="Y13" s="13"/>
      <c r="Z13" s="11"/>
    </row>
    <row r="14" spans="1:26" ht="15.75" customHeight="1">
      <c r="O14" s="6"/>
      <c r="P14" s="136" t="s">
        <v>34</v>
      </c>
      <c r="Q14" s="136">
        <v>21</v>
      </c>
      <c r="R14" s="137">
        <v>0.61764705882352944</v>
      </c>
      <c r="S14" s="136">
        <v>23</v>
      </c>
      <c r="T14" s="137">
        <v>0.58974358974358976</v>
      </c>
      <c r="U14" s="6"/>
      <c r="V14" s="129"/>
      <c r="W14" s="130"/>
      <c r="X14" s="13"/>
      <c r="Y14" s="13"/>
      <c r="Z14" s="11"/>
    </row>
    <row r="15" spans="1:26" ht="15.75" customHeight="1">
      <c r="O15" s="6"/>
      <c r="P15" s="136" t="s">
        <v>37</v>
      </c>
      <c r="Q15" s="136">
        <v>8</v>
      </c>
      <c r="R15" s="137">
        <v>0.27586206896551724</v>
      </c>
      <c r="S15" s="136">
        <v>10</v>
      </c>
      <c r="T15" s="137">
        <v>0.45454545454545453</v>
      </c>
      <c r="U15" s="6"/>
      <c r="V15" s="129"/>
      <c r="W15" s="130"/>
      <c r="X15" s="13"/>
      <c r="Y15" s="14"/>
      <c r="Z15" s="11"/>
    </row>
    <row r="16" spans="1:26" ht="15.75" customHeight="1">
      <c r="O16" s="6"/>
      <c r="P16" s="136" t="s">
        <v>40</v>
      </c>
      <c r="Q16" s="136">
        <v>40</v>
      </c>
      <c r="R16" s="137">
        <v>0.54794520547945202</v>
      </c>
      <c r="S16" s="136">
        <v>40</v>
      </c>
      <c r="T16" s="137">
        <v>0.61538461538461542</v>
      </c>
      <c r="U16" s="6"/>
      <c r="V16" s="129"/>
      <c r="W16" s="130"/>
      <c r="X16" s="13"/>
      <c r="Y16" s="13"/>
      <c r="Z16" s="11"/>
    </row>
    <row r="17" spans="1:33" ht="15.75" customHeight="1">
      <c r="O17" s="6"/>
      <c r="P17" s="136" t="s">
        <v>39</v>
      </c>
      <c r="Q17" s="136">
        <v>2</v>
      </c>
      <c r="R17" s="137">
        <v>0.66666666666666663</v>
      </c>
      <c r="S17" s="136">
        <v>1</v>
      </c>
      <c r="T17" s="137">
        <v>0.5</v>
      </c>
      <c r="U17" s="6"/>
      <c r="V17" s="129"/>
      <c r="W17" s="130"/>
      <c r="X17" s="13"/>
      <c r="Y17" s="13"/>
      <c r="Z17" s="11"/>
    </row>
    <row r="18" spans="1:33" ht="15.75" customHeight="1">
      <c r="O18" s="6"/>
      <c r="P18" s="136" t="s">
        <v>45</v>
      </c>
      <c r="Q18" s="136">
        <v>1</v>
      </c>
      <c r="R18" s="137">
        <v>1</v>
      </c>
      <c r="S18" s="136">
        <v>2</v>
      </c>
      <c r="T18" s="137">
        <v>1</v>
      </c>
      <c r="U18" s="6"/>
      <c r="V18" s="129"/>
      <c r="W18" s="130"/>
      <c r="X18" s="13"/>
      <c r="Y18" s="14"/>
      <c r="Z18" s="11"/>
    </row>
    <row r="19" spans="1:33" ht="15.75" customHeight="1">
      <c r="O19" s="6"/>
      <c r="P19" s="136" t="s">
        <v>41</v>
      </c>
      <c r="Q19" s="136">
        <v>35</v>
      </c>
      <c r="R19" s="137">
        <v>0.7142857142857143</v>
      </c>
      <c r="S19" s="136">
        <v>37</v>
      </c>
      <c r="T19" s="137">
        <v>0.63793103448275867</v>
      </c>
      <c r="U19" s="7"/>
      <c r="V19" s="129"/>
      <c r="W19" s="130"/>
    </row>
    <row r="20" spans="1:33" ht="15.75" customHeight="1">
      <c r="O20" s="6"/>
      <c r="P20" s="136" t="s">
        <v>63</v>
      </c>
      <c r="Q20" s="136">
        <v>2</v>
      </c>
      <c r="R20" s="137">
        <v>0.66666666666666663</v>
      </c>
      <c r="S20" s="136">
        <v>0</v>
      </c>
      <c r="T20" s="138">
        <v>0</v>
      </c>
      <c r="U20" s="7"/>
      <c r="V20" s="129"/>
      <c r="W20" s="130"/>
    </row>
    <row r="21" spans="1:33" ht="15.75" customHeight="1">
      <c r="O21" s="6"/>
      <c r="P21" s="7"/>
      <c r="Q21" s="7"/>
      <c r="R21" s="7"/>
      <c r="S21" s="7"/>
      <c r="T21" s="7"/>
      <c r="U21" s="7"/>
      <c r="V21" s="7"/>
      <c r="W21" s="7"/>
    </row>
    <row r="22" spans="1:33" ht="15.75" customHeight="1">
      <c r="M22" s="6"/>
      <c r="N22" s="6"/>
      <c r="O22" s="6"/>
      <c r="P22" s="6"/>
      <c r="Q22" s="6"/>
      <c r="R22" s="6"/>
      <c r="S22" s="6"/>
      <c r="T22" s="6"/>
      <c r="U22" s="6"/>
      <c r="V22" s="6"/>
      <c r="W22" s="6"/>
      <c r="X22" s="6"/>
      <c r="Y22" s="6"/>
      <c r="Z22" s="6"/>
      <c r="AA22" s="6"/>
      <c r="AB22" s="6"/>
      <c r="AC22" s="6"/>
      <c r="AD22" s="6"/>
      <c r="AE22" s="6"/>
      <c r="AF22" s="6"/>
      <c r="AG22" s="6"/>
    </row>
    <row r="23" spans="1:33" ht="15.75" customHeight="1">
      <c r="M23" s="6"/>
      <c r="N23" s="6"/>
      <c r="O23" s="6"/>
      <c r="P23" s="6"/>
      <c r="Q23" s="6"/>
      <c r="R23" s="6"/>
      <c r="S23" s="6"/>
      <c r="T23" s="6"/>
      <c r="U23" s="6"/>
      <c r="V23" s="6"/>
      <c r="W23" s="6"/>
      <c r="X23" s="6"/>
      <c r="Y23" s="6"/>
      <c r="Z23" s="6"/>
      <c r="AA23" s="6"/>
      <c r="AB23" s="6"/>
      <c r="AC23" s="6"/>
      <c r="AD23" s="6"/>
      <c r="AE23" s="6"/>
      <c r="AF23" s="6"/>
      <c r="AG23" s="6"/>
    </row>
    <row r="24" spans="1:33" ht="15.75" customHeight="1">
      <c r="M24" s="6"/>
      <c r="N24" s="6"/>
      <c r="O24" s="6"/>
      <c r="P24" s="6"/>
      <c r="Q24" s="6"/>
      <c r="R24" s="6"/>
      <c r="S24" s="6"/>
      <c r="T24" s="6"/>
      <c r="U24" s="6"/>
      <c r="V24" s="6"/>
      <c r="W24" s="6"/>
      <c r="X24" s="6"/>
      <c r="Y24" s="6"/>
      <c r="Z24" s="6"/>
      <c r="AA24" s="6"/>
      <c r="AB24" s="6"/>
      <c r="AC24" s="6"/>
      <c r="AD24" s="6"/>
      <c r="AE24" s="6"/>
      <c r="AF24" s="6"/>
      <c r="AG24" s="6"/>
    </row>
    <row r="25" spans="1:33" ht="15.75" customHeight="1">
      <c r="M25" s="6"/>
      <c r="N25" s="6"/>
      <c r="O25" s="6"/>
      <c r="P25" s="6"/>
      <c r="Q25" s="6"/>
      <c r="R25" s="6"/>
      <c r="S25" s="6"/>
      <c r="T25" s="6"/>
      <c r="U25" s="6"/>
      <c r="V25" s="6"/>
      <c r="W25" s="6"/>
      <c r="X25" s="6"/>
      <c r="Y25" s="6"/>
      <c r="Z25" s="6"/>
      <c r="AA25" s="6"/>
      <c r="AB25" s="6"/>
      <c r="AC25" s="6"/>
      <c r="AD25" s="6"/>
      <c r="AE25" s="6"/>
      <c r="AF25" s="6"/>
      <c r="AG25" s="6"/>
    </row>
    <row r="26" spans="1:33" ht="15.75" customHeight="1">
      <c r="M26" s="6"/>
      <c r="N26" s="6"/>
      <c r="O26" s="6"/>
      <c r="P26" s="6"/>
      <c r="Q26" s="6"/>
      <c r="R26" s="6"/>
      <c r="S26" s="6"/>
      <c r="T26" s="6"/>
      <c r="U26" s="6"/>
      <c r="V26" s="6"/>
      <c r="W26" s="6"/>
      <c r="X26" s="6"/>
      <c r="Y26" s="6"/>
      <c r="Z26" s="6"/>
      <c r="AA26" s="6"/>
      <c r="AB26" s="6"/>
      <c r="AC26" s="6"/>
      <c r="AD26" s="6"/>
      <c r="AE26" s="6"/>
      <c r="AF26" s="6"/>
      <c r="AG26" s="6"/>
    </row>
    <row r="27" spans="1:33">
      <c r="M27" s="6"/>
      <c r="N27" s="6"/>
      <c r="O27" s="6"/>
      <c r="P27" s="6"/>
      <c r="Q27" s="6"/>
      <c r="R27" s="6"/>
      <c r="S27" s="6"/>
      <c r="T27" s="6"/>
      <c r="U27" s="6"/>
      <c r="V27" s="6"/>
      <c r="W27" s="6"/>
      <c r="X27" s="6"/>
      <c r="Y27" s="6"/>
      <c r="Z27" s="6"/>
      <c r="AA27" s="6"/>
      <c r="AB27" s="6"/>
      <c r="AC27" s="6"/>
      <c r="AD27" s="6"/>
      <c r="AE27" s="6"/>
      <c r="AF27" s="6"/>
      <c r="AG27" s="6"/>
    </row>
    <row r="28" spans="1:33">
      <c r="M28" s="6"/>
      <c r="N28" s="6"/>
      <c r="O28" s="6"/>
      <c r="P28" s="6"/>
      <c r="Q28" s="6"/>
      <c r="R28" s="6"/>
      <c r="S28" s="6"/>
      <c r="T28" s="6"/>
      <c r="U28" s="6"/>
      <c r="V28" s="6"/>
      <c r="W28" s="6"/>
      <c r="X28" s="6"/>
      <c r="Y28" s="6"/>
      <c r="Z28" s="6"/>
      <c r="AA28" s="6"/>
      <c r="AB28" s="6"/>
      <c r="AC28" s="6"/>
      <c r="AD28" s="6"/>
      <c r="AE28" s="6"/>
      <c r="AF28" s="6"/>
      <c r="AG28" s="6"/>
    </row>
    <row r="29" spans="1:33">
      <c r="A29" s="211" t="s">
        <v>197</v>
      </c>
      <c r="M29" s="6"/>
      <c r="N29" s="6"/>
      <c r="O29" s="6"/>
      <c r="P29" s="6"/>
      <c r="Q29" s="6"/>
      <c r="R29" s="6"/>
      <c r="S29" s="6"/>
      <c r="T29" s="6"/>
      <c r="U29" s="6"/>
      <c r="V29" s="6"/>
      <c r="W29" s="6"/>
      <c r="X29" s="6"/>
      <c r="Y29" s="6"/>
      <c r="Z29" s="6"/>
      <c r="AA29" s="6"/>
      <c r="AB29" s="6"/>
      <c r="AC29" s="6"/>
      <c r="AD29" s="6"/>
      <c r="AE29" s="6"/>
      <c r="AF29" s="6"/>
      <c r="AG29" s="6"/>
    </row>
    <row r="30" spans="1:33" ht="32.25" customHeight="1">
      <c r="A30" s="353" t="s">
        <v>234</v>
      </c>
      <c r="B30" s="341"/>
      <c r="C30" s="341"/>
      <c r="D30" s="341"/>
      <c r="E30" s="341"/>
      <c r="F30" s="341"/>
      <c r="G30" s="341"/>
      <c r="H30" s="341"/>
      <c r="I30" s="341"/>
      <c r="J30" s="341"/>
      <c r="K30" s="341"/>
      <c r="L30" s="364"/>
      <c r="M30" s="6"/>
      <c r="N30" s="6"/>
      <c r="O30" s="6"/>
      <c r="P30" s="6"/>
      <c r="Q30" s="6"/>
      <c r="R30" s="6"/>
      <c r="S30" s="6"/>
      <c r="T30" s="6"/>
      <c r="U30" s="6"/>
      <c r="V30" s="6"/>
      <c r="W30" s="6"/>
      <c r="X30" s="6"/>
      <c r="Y30" s="6"/>
      <c r="Z30" s="6"/>
      <c r="AA30" s="6"/>
      <c r="AB30" s="6"/>
      <c r="AC30" s="6"/>
      <c r="AD30" s="6"/>
      <c r="AE30" s="6"/>
      <c r="AF30" s="6"/>
      <c r="AG30" s="6"/>
    </row>
    <row r="31" spans="1:33" ht="45" customHeight="1">
      <c r="A31" s="340" t="s">
        <v>235</v>
      </c>
      <c r="B31" s="341"/>
      <c r="C31" s="341"/>
      <c r="D31" s="341"/>
      <c r="E31" s="341"/>
      <c r="F31" s="341"/>
      <c r="G31" s="341"/>
      <c r="H31" s="341"/>
      <c r="I31" s="341"/>
      <c r="J31" s="341"/>
      <c r="K31" s="341"/>
      <c r="L31" s="364"/>
      <c r="O31" s="6"/>
      <c r="P31" s="6"/>
      <c r="Q31" s="6"/>
      <c r="R31" s="6"/>
      <c r="S31" s="6"/>
      <c r="T31" s="6"/>
      <c r="U31" s="6"/>
      <c r="V31" s="6"/>
      <c r="W31" s="6"/>
    </row>
    <row r="32" spans="1:33">
      <c r="A32" s="363" t="s">
        <v>236</v>
      </c>
      <c r="B32" s="364"/>
      <c r="C32" s="364"/>
      <c r="D32" s="364"/>
      <c r="E32" s="364"/>
      <c r="F32" s="364"/>
      <c r="G32" s="364"/>
      <c r="H32" s="364"/>
      <c r="I32" s="364"/>
      <c r="J32" s="364"/>
      <c r="K32" s="364"/>
      <c r="L32" s="364"/>
      <c r="O32" s="6"/>
      <c r="P32" s="6"/>
      <c r="U32" s="6"/>
      <c r="V32" s="6"/>
      <c r="W32" s="6"/>
    </row>
    <row r="33" spans="13:33">
      <c r="M33" s="6"/>
      <c r="N33" s="6"/>
      <c r="O33" s="6"/>
      <c r="P33" s="6"/>
      <c r="U33" s="6"/>
      <c r="V33" s="6"/>
      <c r="W33" s="6"/>
      <c r="X33" s="6"/>
      <c r="Y33" s="6"/>
      <c r="Z33" s="6"/>
      <c r="AA33" s="6"/>
      <c r="AB33" s="6"/>
      <c r="AC33" s="6"/>
      <c r="AD33" s="6"/>
      <c r="AE33" s="6"/>
      <c r="AF33" s="6"/>
      <c r="AG33" s="6"/>
    </row>
    <row r="34" spans="13:33">
      <c r="M34" s="6"/>
      <c r="N34" s="6"/>
      <c r="O34" s="6"/>
      <c r="P34" s="6"/>
      <c r="U34" s="6"/>
      <c r="V34" s="6"/>
      <c r="W34" s="6"/>
      <c r="X34" s="6"/>
      <c r="Y34" s="6"/>
      <c r="Z34" s="6"/>
      <c r="AA34" s="6"/>
      <c r="AB34" s="6"/>
      <c r="AC34" s="6"/>
      <c r="AD34" s="6"/>
      <c r="AE34" s="6"/>
      <c r="AF34" s="6"/>
      <c r="AG34" s="6"/>
    </row>
    <row r="35" spans="13:33">
      <c r="M35" s="6"/>
      <c r="N35" s="6"/>
      <c r="O35" s="6"/>
      <c r="P35" s="6"/>
      <c r="Q35" s="6"/>
      <c r="R35" s="6"/>
      <c r="S35" s="6"/>
      <c r="T35" s="6"/>
      <c r="U35" s="6"/>
      <c r="V35" s="6"/>
      <c r="W35" s="6"/>
      <c r="X35" s="6"/>
      <c r="Y35" s="6"/>
      <c r="Z35" s="6"/>
      <c r="AA35" s="6"/>
      <c r="AB35" s="6"/>
      <c r="AC35" s="6"/>
      <c r="AD35" s="6"/>
      <c r="AE35" s="6"/>
      <c r="AF35" s="6"/>
      <c r="AG35" s="6"/>
    </row>
    <row r="39" spans="13:33" ht="19.5" customHeight="1"/>
    <row r="40" spans="13:33" ht="18" customHeight="1"/>
    <row r="41" spans="13:33" ht="18" customHeight="1"/>
    <row r="42" spans="13:33" ht="18" customHeight="1"/>
    <row r="43" spans="13:33" ht="18" customHeight="1"/>
    <row r="44" spans="13:33" ht="18" customHeight="1"/>
    <row r="45" spans="13:33" ht="18" customHeight="1"/>
    <row r="46" spans="13:33" ht="18" customHeight="1"/>
    <row r="47" spans="13:33" ht="18" customHeight="1">
      <c r="AD47" s="8"/>
      <c r="AE47" s="6"/>
      <c r="AF47" s="6"/>
      <c r="AG47" s="6"/>
    </row>
    <row r="48" spans="13:33" ht="18" customHeight="1"/>
    <row r="49" ht="18" customHeight="1"/>
    <row r="50" ht="18" customHeight="1"/>
    <row r="51" ht="18" customHeight="1"/>
    <row r="52" ht="18" customHeight="1"/>
    <row r="53" ht="18" customHeight="1"/>
    <row r="54" ht="18" customHeight="1"/>
  </sheetData>
  <mergeCells count="8">
    <mergeCell ref="A2:L2"/>
    <mergeCell ref="A32:L32"/>
    <mergeCell ref="A30:L30"/>
    <mergeCell ref="A31:L31"/>
    <mergeCell ref="Q4:T4"/>
    <mergeCell ref="Q3:T3"/>
    <mergeCell ref="Q5:R5"/>
    <mergeCell ref="S5:T5"/>
  </mergeCells>
  <pageMargins left="0.70866141732283472" right="0.70866141732283472" top="0.74803149606299213" bottom="0.74803149606299213" header="0.31496062992125984" footer="0.31496062992125984"/>
  <pageSetup paperSize="9" scale="94" orientation="landscape" horizontalDpi="90" verticalDpi="90" r:id="rId1"/>
  <drawing r:id="rId2"/>
</worksheet>
</file>

<file path=xl/worksheets/sheet12.xml><?xml version="1.0" encoding="utf-8"?>
<worksheet xmlns="http://schemas.openxmlformats.org/spreadsheetml/2006/main" xmlns:r="http://schemas.openxmlformats.org/officeDocument/2006/relationships">
  <dimension ref="A2:S34"/>
  <sheetViews>
    <sheetView showGridLines="0" workbookViewId="0">
      <selection activeCell="A22" sqref="A22:A23"/>
    </sheetView>
  </sheetViews>
  <sheetFormatPr defaultRowHeight="15"/>
  <cols>
    <col min="1" max="1" width="18.28515625" customWidth="1"/>
    <col min="2" max="2" width="15.28515625" customWidth="1"/>
    <col min="13" max="13" width="9.140625" customWidth="1"/>
  </cols>
  <sheetData>
    <row r="2" spans="1:19">
      <c r="A2" s="19" t="s">
        <v>213</v>
      </c>
    </row>
    <row r="3" spans="1:19">
      <c r="A3" s="19"/>
    </row>
    <row r="4" spans="1:19" ht="17.25" customHeight="1">
      <c r="A4" s="133"/>
      <c r="B4" s="132"/>
      <c r="C4" s="371" t="s">
        <v>145</v>
      </c>
      <c r="D4" s="372"/>
      <c r="E4" s="372"/>
      <c r="F4" s="372"/>
      <c r="G4" s="372"/>
      <c r="H4" s="372"/>
      <c r="I4" s="372"/>
      <c r="J4" s="372"/>
      <c r="K4" s="372"/>
      <c r="L4" s="372"/>
      <c r="M4" s="372"/>
      <c r="N4" s="373"/>
      <c r="O4" s="131"/>
    </row>
    <row r="5" spans="1:19" ht="32.25" customHeight="1">
      <c r="A5" s="252" t="s">
        <v>52</v>
      </c>
      <c r="B5" s="253" t="s">
        <v>143</v>
      </c>
      <c r="C5" s="370" t="s">
        <v>138</v>
      </c>
      <c r="D5" s="370"/>
      <c r="E5" s="370" t="s">
        <v>51</v>
      </c>
      <c r="F5" s="370"/>
      <c r="G5" s="370" t="s">
        <v>50</v>
      </c>
      <c r="H5" s="370"/>
      <c r="I5" s="370" t="s">
        <v>136</v>
      </c>
      <c r="J5" s="370"/>
      <c r="K5" s="370" t="s">
        <v>26</v>
      </c>
      <c r="L5" s="370"/>
      <c r="M5" s="370" t="s">
        <v>27</v>
      </c>
      <c r="N5" s="374"/>
      <c r="O5" s="131"/>
    </row>
    <row r="6" spans="1:19" ht="14.25" customHeight="1">
      <c r="A6" s="368" t="s">
        <v>118</v>
      </c>
      <c r="B6" s="244" t="s">
        <v>30</v>
      </c>
      <c r="C6" s="245">
        <v>20</v>
      </c>
      <c r="D6" s="246">
        <f>(C6/M6)</f>
        <v>0.55555555555555558</v>
      </c>
      <c r="E6" s="247">
        <v>5</v>
      </c>
      <c r="F6" s="248">
        <f>(E6/M6)</f>
        <v>0.1388888888888889</v>
      </c>
      <c r="G6" s="247">
        <v>6</v>
      </c>
      <c r="H6" s="248">
        <f>(G6/M6)</f>
        <v>0.16666666666666666</v>
      </c>
      <c r="I6" s="247">
        <v>5</v>
      </c>
      <c r="J6" s="248">
        <f>(I6/M6)</f>
        <v>0.1388888888888889</v>
      </c>
      <c r="K6" s="247">
        <v>0</v>
      </c>
      <c r="L6" s="248">
        <f>(K6/M6)</f>
        <v>0</v>
      </c>
      <c r="M6" s="247">
        <v>36</v>
      </c>
      <c r="N6" s="248">
        <f>SUM(D6,F6,H6,J6,L6)</f>
        <v>1</v>
      </c>
      <c r="O6" s="131"/>
      <c r="S6" s="131"/>
    </row>
    <row r="7" spans="1:19" ht="14.25" customHeight="1">
      <c r="A7" s="368"/>
      <c r="B7" s="244" t="s">
        <v>31</v>
      </c>
      <c r="C7" s="245">
        <v>14</v>
      </c>
      <c r="D7" s="246">
        <f t="shared" ref="D7:D34" si="0">(C7/M7)</f>
        <v>0.42424242424242425</v>
      </c>
      <c r="E7" s="247">
        <v>4</v>
      </c>
      <c r="F7" s="248">
        <f t="shared" ref="F7:F34" si="1">(E7/M7)</f>
        <v>0.12121212121212122</v>
      </c>
      <c r="G7" s="247">
        <v>10</v>
      </c>
      <c r="H7" s="248">
        <f t="shared" ref="H7:H34" si="2">(G7/M7)</f>
        <v>0.30303030303030304</v>
      </c>
      <c r="I7" s="247">
        <v>5</v>
      </c>
      <c r="J7" s="248">
        <f t="shared" ref="J7:J34" si="3">(I7/M7)</f>
        <v>0.15151515151515152</v>
      </c>
      <c r="K7" s="247">
        <v>0</v>
      </c>
      <c r="L7" s="248">
        <f t="shared" ref="L7:L34" si="4">(K7/M7)</f>
        <v>0</v>
      </c>
      <c r="M7" s="247">
        <v>33</v>
      </c>
      <c r="N7" s="248">
        <f t="shared" ref="N7:N34" si="5">SUM(D7,F7,H7,J7,L7)</f>
        <v>0.99999999999999989</v>
      </c>
      <c r="O7" s="131"/>
      <c r="S7" s="131"/>
    </row>
    <row r="8" spans="1:19" ht="14.25" customHeight="1">
      <c r="A8" s="368" t="s">
        <v>33</v>
      </c>
      <c r="B8" s="244" t="s">
        <v>30</v>
      </c>
      <c r="C8" s="245">
        <v>5</v>
      </c>
      <c r="D8" s="246">
        <f t="shared" si="0"/>
        <v>0.7142857142857143</v>
      </c>
      <c r="E8" s="247">
        <v>0</v>
      </c>
      <c r="F8" s="248">
        <f t="shared" si="1"/>
        <v>0</v>
      </c>
      <c r="G8" s="247">
        <v>0</v>
      </c>
      <c r="H8" s="248">
        <f t="shared" si="2"/>
        <v>0</v>
      </c>
      <c r="I8" s="247">
        <v>2</v>
      </c>
      <c r="J8" s="248">
        <f t="shared" si="3"/>
        <v>0.2857142857142857</v>
      </c>
      <c r="K8" s="247">
        <v>0</v>
      </c>
      <c r="L8" s="248">
        <f t="shared" si="4"/>
        <v>0</v>
      </c>
      <c r="M8" s="247">
        <v>7</v>
      </c>
      <c r="N8" s="248">
        <f t="shared" si="5"/>
        <v>1</v>
      </c>
      <c r="O8" s="131"/>
      <c r="S8" s="131"/>
    </row>
    <row r="9" spans="1:19" ht="14.25" customHeight="1">
      <c r="A9" s="368"/>
      <c r="B9" s="244" t="s">
        <v>31</v>
      </c>
      <c r="C9" s="245">
        <v>5</v>
      </c>
      <c r="D9" s="246">
        <f t="shared" si="0"/>
        <v>0.83333333333333337</v>
      </c>
      <c r="E9" s="247">
        <v>1</v>
      </c>
      <c r="F9" s="248">
        <f t="shared" si="1"/>
        <v>0.16666666666666666</v>
      </c>
      <c r="G9" s="247">
        <v>0</v>
      </c>
      <c r="H9" s="248">
        <f t="shared" si="2"/>
        <v>0</v>
      </c>
      <c r="I9" s="247">
        <v>0</v>
      </c>
      <c r="J9" s="248">
        <f t="shared" si="3"/>
        <v>0</v>
      </c>
      <c r="K9" s="247">
        <v>0</v>
      </c>
      <c r="L9" s="248">
        <f t="shared" si="4"/>
        <v>0</v>
      </c>
      <c r="M9" s="247">
        <v>6</v>
      </c>
      <c r="N9" s="248">
        <f t="shared" si="5"/>
        <v>1</v>
      </c>
      <c r="O9" s="131"/>
      <c r="S9" s="131"/>
    </row>
    <row r="10" spans="1:19" ht="14.25" customHeight="1">
      <c r="A10" s="368" t="s">
        <v>62</v>
      </c>
      <c r="B10" s="244" t="s">
        <v>30</v>
      </c>
      <c r="C10" s="245">
        <v>13</v>
      </c>
      <c r="D10" s="246">
        <f t="shared" si="0"/>
        <v>0.52</v>
      </c>
      <c r="E10" s="247">
        <v>6</v>
      </c>
      <c r="F10" s="248">
        <f t="shared" si="1"/>
        <v>0.24</v>
      </c>
      <c r="G10" s="247">
        <v>3</v>
      </c>
      <c r="H10" s="248">
        <f t="shared" si="2"/>
        <v>0.12</v>
      </c>
      <c r="I10" s="247">
        <v>3</v>
      </c>
      <c r="J10" s="248">
        <f t="shared" si="3"/>
        <v>0.12</v>
      </c>
      <c r="K10" s="247">
        <v>0</v>
      </c>
      <c r="L10" s="248">
        <f t="shared" si="4"/>
        <v>0</v>
      </c>
      <c r="M10" s="247">
        <v>25</v>
      </c>
      <c r="N10" s="248">
        <f t="shared" si="5"/>
        <v>1</v>
      </c>
      <c r="O10" s="131"/>
      <c r="S10" s="131"/>
    </row>
    <row r="11" spans="1:19" ht="14.25" customHeight="1">
      <c r="A11" s="368"/>
      <c r="B11" s="244" t="s">
        <v>31</v>
      </c>
      <c r="C11" s="245">
        <v>10</v>
      </c>
      <c r="D11" s="246">
        <f t="shared" si="0"/>
        <v>0.625</v>
      </c>
      <c r="E11" s="247">
        <v>1</v>
      </c>
      <c r="F11" s="248">
        <f t="shared" si="1"/>
        <v>6.25E-2</v>
      </c>
      <c r="G11" s="247">
        <v>3</v>
      </c>
      <c r="H11" s="248">
        <f t="shared" si="2"/>
        <v>0.1875</v>
      </c>
      <c r="I11" s="247">
        <v>2</v>
      </c>
      <c r="J11" s="248">
        <f t="shared" si="3"/>
        <v>0.125</v>
      </c>
      <c r="K11" s="247">
        <v>0</v>
      </c>
      <c r="L11" s="248">
        <f t="shared" si="4"/>
        <v>0</v>
      </c>
      <c r="M11" s="247">
        <v>16</v>
      </c>
      <c r="N11" s="248">
        <f t="shared" si="5"/>
        <v>1</v>
      </c>
      <c r="O11" s="131"/>
    </row>
    <row r="12" spans="1:19" ht="14.25" customHeight="1">
      <c r="A12" s="368" t="s">
        <v>35</v>
      </c>
      <c r="B12" s="244" t="s">
        <v>30</v>
      </c>
      <c r="C12" s="245">
        <v>5</v>
      </c>
      <c r="D12" s="246">
        <f t="shared" si="0"/>
        <v>0.12820512820512819</v>
      </c>
      <c r="E12" s="247">
        <v>2</v>
      </c>
      <c r="F12" s="248">
        <f t="shared" si="1"/>
        <v>5.128205128205128E-2</v>
      </c>
      <c r="G12" s="247">
        <v>1</v>
      </c>
      <c r="H12" s="248">
        <f t="shared" si="2"/>
        <v>2.564102564102564E-2</v>
      </c>
      <c r="I12" s="247">
        <v>31</v>
      </c>
      <c r="J12" s="248">
        <f t="shared" si="3"/>
        <v>0.79487179487179482</v>
      </c>
      <c r="K12" s="247">
        <v>0</v>
      </c>
      <c r="L12" s="248">
        <f t="shared" si="4"/>
        <v>0</v>
      </c>
      <c r="M12" s="247">
        <v>39</v>
      </c>
      <c r="N12" s="248">
        <f t="shared" si="5"/>
        <v>0.99999999999999989</v>
      </c>
      <c r="O12" s="131"/>
    </row>
    <row r="13" spans="1:19" ht="14.25" customHeight="1">
      <c r="A13" s="368"/>
      <c r="B13" s="244" t="s">
        <v>31</v>
      </c>
      <c r="C13" s="245">
        <v>4</v>
      </c>
      <c r="D13" s="246">
        <f t="shared" si="0"/>
        <v>0.125</v>
      </c>
      <c r="E13" s="247">
        <v>5</v>
      </c>
      <c r="F13" s="248">
        <f t="shared" si="1"/>
        <v>0.15625</v>
      </c>
      <c r="G13" s="247">
        <v>5</v>
      </c>
      <c r="H13" s="248">
        <f t="shared" si="2"/>
        <v>0.15625</v>
      </c>
      <c r="I13" s="247">
        <v>18</v>
      </c>
      <c r="J13" s="248">
        <f t="shared" si="3"/>
        <v>0.5625</v>
      </c>
      <c r="K13" s="247">
        <v>0</v>
      </c>
      <c r="L13" s="248">
        <f t="shared" si="4"/>
        <v>0</v>
      </c>
      <c r="M13" s="247">
        <v>32</v>
      </c>
      <c r="N13" s="248">
        <f t="shared" si="5"/>
        <v>1</v>
      </c>
      <c r="O13" s="131"/>
    </row>
    <row r="14" spans="1:19" ht="14.25" customHeight="1">
      <c r="A14" s="368" t="s">
        <v>42</v>
      </c>
      <c r="B14" s="244" t="s">
        <v>30</v>
      </c>
      <c r="C14" s="245">
        <v>21</v>
      </c>
      <c r="D14" s="246">
        <f t="shared" si="0"/>
        <v>0.80769230769230771</v>
      </c>
      <c r="E14" s="247">
        <v>2</v>
      </c>
      <c r="F14" s="248">
        <f t="shared" si="1"/>
        <v>7.6923076923076927E-2</v>
      </c>
      <c r="G14" s="247">
        <v>2</v>
      </c>
      <c r="H14" s="248">
        <f t="shared" si="2"/>
        <v>7.6923076923076927E-2</v>
      </c>
      <c r="I14" s="247">
        <v>1</v>
      </c>
      <c r="J14" s="248">
        <f t="shared" si="3"/>
        <v>3.8461538461538464E-2</v>
      </c>
      <c r="K14" s="247">
        <v>0</v>
      </c>
      <c r="L14" s="248">
        <f t="shared" si="4"/>
        <v>0</v>
      </c>
      <c r="M14" s="247">
        <v>26</v>
      </c>
      <c r="N14" s="248">
        <f t="shared" si="5"/>
        <v>0.99999999999999989</v>
      </c>
      <c r="O14" s="131"/>
    </row>
    <row r="15" spans="1:19" ht="14.25" customHeight="1">
      <c r="A15" s="368"/>
      <c r="B15" s="244" t="s">
        <v>31</v>
      </c>
      <c r="C15" s="245">
        <v>25</v>
      </c>
      <c r="D15" s="246">
        <f t="shared" si="0"/>
        <v>0.86206896551724133</v>
      </c>
      <c r="E15" s="247">
        <v>1</v>
      </c>
      <c r="F15" s="248">
        <f t="shared" si="1"/>
        <v>3.4482758620689655E-2</v>
      </c>
      <c r="G15" s="247">
        <v>1</v>
      </c>
      <c r="H15" s="248">
        <f t="shared" si="2"/>
        <v>3.4482758620689655E-2</v>
      </c>
      <c r="I15" s="247">
        <v>2</v>
      </c>
      <c r="J15" s="248">
        <f t="shared" si="3"/>
        <v>6.8965517241379309E-2</v>
      </c>
      <c r="K15" s="247">
        <v>0</v>
      </c>
      <c r="L15" s="248">
        <f t="shared" si="4"/>
        <v>0</v>
      </c>
      <c r="M15" s="247">
        <v>29</v>
      </c>
      <c r="N15" s="248">
        <f t="shared" si="5"/>
        <v>0.99999999999999989</v>
      </c>
      <c r="O15" s="131"/>
    </row>
    <row r="16" spans="1:19" ht="14.25" customHeight="1">
      <c r="A16" s="368" t="s">
        <v>142</v>
      </c>
      <c r="B16" s="244" t="s">
        <v>30</v>
      </c>
      <c r="C16" s="245">
        <v>46</v>
      </c>
      <c r="D16" s="246">
        <f t="shared" si="0"/>
        <v>0.55421686746987953</v>
      </c>
      <c r="E16" s="247">
        <v>20</v>
      </c>
      <c r="F16" s="248">
        <f t="shared" si="1"/>
        <v>0.24096385542168675</v>
      </c>
      <c r="G16" s="247">
        <v>4</v>
      </c>
      <c r="H16" s="248">
        <f t="shared" si="2"/>
        <v>4.8192771084337352E-2</v>
      </c>
      <c r="I16" s="247">
        <v>11</v>
      </c>
      <c r="J16" s="248">
        <f t="shared" si="3"/>
        <v>0.13253012048192772</v>
      </c>
      <c r="K16" s="247">
        <v>2</v>
      </c>
      <c r="L16" s="248">
        <f t="shared" si="4"/>
        <v>2.4096385542168676E-2</v>
      </c>
      <c r="M16" s="247">
        <v>83</v>
      </c>
      <c r="N16" s="248">
        <f t="shared" si="5"/>
        <v>1</v>
      </c>
      <c r="O16" s="131"/>
    </row>
    <row r="17" spans="1:15" ht="14.25" customHeight="1">
      <c r="A17" s="368"/>
      <c r="B17" s="244" t="s">
        <v>31</v>
      </c>
      <c r="C17" s="245">
        <v>58</v>
      </c>
      <c r="D17" s="246">
        <f t="shared" si="0"/>
        <v>0.77333333333333332</v>
      </c>
      <c r="E17" s="247">
        <v>7</v>
      </c>
      <c r="F17" s="248">
        <f t="shared" si="1"/>
        <v>9.3333333333333338E-2</v>
      </c>
      <c r="G17" s="247">
        <v>3</v>
      </c>
      <c r="H17" s="248">
        <f t="shared" si="2"/>
        <v>0.04</v>
      </c>
      <c r="I17" s="247">
        <v>7</v>
      </c>
      <c r="J17" s="248">
        <f t="shared" si="3"/>
        <v>9.3333333333333338E-2</v>
      </c>
      <c r="K17" s="247">
        <v>0</v>
      </c>
      <c r="L17" s="248">
        <f t="shared" si="4"/>
        <v>0</v>
      </c>
      <c r="M17" s="247">
        <v>75</v>
      </c>
      <c r="N17" s="248">
        <f t="shared" si="5"/>
        <v>1</v>
      </c>
      <c r="O17" s="131"/>
    </row>
    <row r="18" spans="1:15" ht="14.25" customHeight="1">
      <c r="A18" s="368" t="s">
        <v>38</v>
      </c>
      <c r="B18" s="244" t="s">
        <v>30</v>
      </c>
      <c r="C18" s="245">
        <v>46</v>
      </c>
      <c r="D18" s="246">
        <f t="shared" si="0"/>
        <v>0.70769230769230773</v>
      </c>
      <c r="E18" s="247">
        <v>16</v>
      </c>
      <c r="F18" s="248">
        <f t="shared" si="1"/>
        <v>0.24615384615384617</v>
      </c>
      <c r="G18" s="247">
        <v>2</v>
      </c>
      <c r="H18" s="248">
        <f t="shared" si="2"/>
        <v>3.0769230769230771E-2</v>
      </c>
      <c r="I18" s="247">
        <v>1</v>
      </c>
      <c r="J18" s="248">
        <f t="shared" si="3"/>
        <v>1.5384615384615385E-2</v>
      </c>
      <c r="K18" s="247">
        <v>0</v>
      </c>
      <c r="L18" s="248">
        <f t="shared" si="4"/>
        <v>0</v>
      </c>
      <c r="M18" s="247">
        <v>65</v>
      </c>
      <c r="N18" s="248">
        <f t="shared" si="5"/>
        <v>1</v>
      </c>
      <c r="O18" s="131"/>
    </row>
    <row r="19" spans="1:15" ht="14.25" customHeight="1">
      <c r="A19" s="368"/>
      <c r="B19" s="244" t="s">
        <v>31</v>
      </c>
      <c r="C19" s="245">
        <v>42</v>
      </c>
      <c r="D19" s="246">
        <f t="shared" si="0"/>
        <v>0.84</v>
      </c>
      <c r="E19" s="247">
        <v>5</v>
      </c>
      <c r="F19" s="248">
        <f t="shared" si="1"/>
        <v>0.1</v>
      </c>
      <c r="G19" s="247">
        <v>0</v>
      </c>
      <c r="H19" s="248">
        <f t="shared" si="2"/>
        <v>0</v>
      </c>
      <c r="I19" s="247">
        <v>2</v>
      </c>
      <c r="J19" s="248">
        <f t="shared" si="3"/>
        <v>0.04</v>
      </c>
      <c r="K19" s="247">
        <v>1</v>
      </c>
      <c r="L19" s="248">
        <f t="shared" si="4"/>
        <v>0.02</v>
      </c>
      <c r="M19" s="247">
        <v>50</v>
      </c>
      <c r="N19" s="248">
        <f t="shared" si="5"/>
        <v>1</v>
      </c>
      <c r="O19" s="131"/>
    </row>
    <row r="20" spans="1:15" ht="14.25" customHeight="1">
      <c r="A20" s="368" t="s">
        <v>34</v>
      </c>
      <c r="B20" s="244" t="s">
        <v>30</v>
      </c>
      <c r="C20" s="245">
        <v>21</v>
      </c>
      <c r="D20" s="246">
        <f t="shared" si="0"/>
        <v>0.61764705882352944</v>
      </c>
      <c r="E20" s="247">
        <v>8</v>
      </c>
      <c r="F20" s="248">
        <f t="shared" si="1"/>
        <v>0.23529411764705882</v>
      </c>
      <c r="G20" s="247">
        <v>3</v>
      </c>
      <c r="H20" s="248">
        <f t="shared" si="2"/>
        <v>8.8235294117647065E-2</v>
      </c>
      <c r="I20" s="247">
        <v>2</v>
      </c>
      <c r="J20" s="248">
        <f t="shared" si="3"/>
        <v>5.8823529411764705E-2</v>
      </c>
      <c r="K20" s="247">
        <v>0</v>
      </c>
      <c r="L20" s="248">
        <f t="shared" si="4"/>
        <v>0</v>
      </c>
      <c r="M20" s="247">
        <v>34</v>
      </c>
      <c r="N20" s="248">
        <f t="shared" si="5"/>
        <v>1</v>
      </c>
      <c r="O20" s="131"/>
    </row>
    <row r="21" spans="1:15" ht="14.25" customHeight="1">
      <c r="A21" s="368"/>
      <c r="B21" s="244" t="s">
        <v>31</v>
      </c>
      <c r="C21" s="245">
        <v>23</v>
      </c>
      <c r="D21" s="246">
        <f t="shared" si="0"/>
        <v>0.58974358974358976</v>
      </c>
      <c r="E21" s="247">
        <v>11</v>
      </c>
      <c r="F21" s="248">
        <f t="shared" si="1"/>
        <v>0.28205128205128205</v>
      </c>
      <c r="G21" s="247">
        <v>1</v>
      </c>
      <c r="H21" s="248">
        <f t="shared" si="2"/>
        <v>2.564102564102564E-2</v>
      </c>
      <c r="I21" s="247">
        <v>4</v>
      </c>
      <c r="J21" s="248">
        <f t="shared" si="3"/>
        <v>0.10256410256410256</v>
      </c>
      <c r="K21" s="247">
        <v>0</v>
      </c>
      <c r="L21" s="248">
        <f t="shared" si="4"/>
        <v>0</v>
      </c>
      <c r="M21" s="247">
        <v>39</v>
      </c>
      <c r="N21" s="248">
        <f t="shared" si="5"/>
        <v>1</v>
      </c>
      <c r="O21" s="131"/>
    </row>
    <row r="22" spans="1:15" ht="14.25" customHeight="1">
      <c r="A22" s="368" t="s">
        <v>37</v>
      </c>
      <c r="B22" s="244" t="s">
        <v>30</v>
      </c>
      <c r="C22" s="245">
        <v>8</v>
      </c>
      <c r="D22" s="246">
        <f t="shared" si="0"/>
        <v>0.27586206896551724</v>
      </c>
      <c r="E22" s="247">
        <v>4</v>
      </c>
      <c r="F22" s="248">
        <f t="shared" si="1"/>
        <v>0.13793103448275862</v>
      </c>
      <c r="G22" s="247">
        <v>8</v>
      </c>
      <c r="H22" s="248">
        <f t="shared" si="2"/>
        <v>0.27586206896551724</v>
      </c>
      <c r="I22" s="247">
        <v>9</v>
      </c>
      <c r="J22" s="248">
        <f t="shared" si="3"/>
        <v>0.31034482758620691</v>
      </c>
      <c r="K22" s="247">
        <v>0</v>
      </c>
      <c r="L22" s="248">
        <f t="shared" si="4"/>
        <v>0</v>
      </c>
      <c r="M22" s="247">
        <v>29</v>
      </c>
      <c r="N22" s="248">
        <f t="shared" si="5"/>
        <v>1</v>
      </c>
      <c r="O22" s="131"/>
    </row>
    <row r="23" spans="1:15" ht="14.25" customHeight="1">
      <c r="A23" s="368"/>
      <c r="B23" s="244" t="s">
        <v>31</v>
      </c>
      <c r="C23" s="245">
        <v>10</v>
      </c>
      <c r="D23" s="246">
        <f t="shared" si="0"/>
        <v>0.45454545454545453</v>
      </c>
      <c r="E23" s="247">
        <v>5</v>
      </c>
      <c r="F23" s="248">
        <f t="shared" si="1"/>
        <v>0.22727272727272727</v>
      </c>
      <c r="G23" s="247">
        <v>6</v>
      </c>
      <c r="H23" s="248">
        <f t="shared" si="2"/>
        <v>0.27272727272727271</v>
      </c>
      <c r="I23" s="247">
        <v>1</v>
      </c>
      <c r="J23" s="248">
        <f t="shared" si="3"/>
        <v>4.5454545454545456E-2</v>
      </c>
      <c r="K23" s="247">
        <v>0</v>
      </c>
      <c r="L23" s="248">
        <f t="shared" si="4"/>
        <v>0</v>
      </c>
      <c r="M23" s="247">
        <v>22</v>
      </c>
      <c r="N23" s="248">
        <f t="shared" si="5"/>
        <v>0.99999999999999989</v>
      </c>
      <c r="O23" s="131"/>
    </row>
    <row r="24" spans="1:15" ht="14.25" customHeight="1">
      <c r="A24" s="368" t="s">
        <v>40</v>
      </c>
      <c r="B24" s="244" t="s">
        <v>30</v>
      </c>
      <c r="C24" s="245">
        <v>40</v>
      </c>
      <c r="D24" s="246">
        <f t="shared" si="0"/>
        <v>0.54794520547945202</v>
      </c>
      <c r="E24" s="247">
        <v>9</v>
      </c>
      <c r="F24" s="248">
        <f t="shared" si="1"/>
        <v>0.12328767123287671</v>
      </c>
      <c r="G24" s="247">
        <v>5</v>
      </c>
      <c r="H24" s="248">
        <f t="shared" si="2"/>
        <v>6.8493150684931503E-2</v>
      </c>
      <c r="I24" s="247">
        <v>17</v>
      </c>
      <c r="J24" s="248">
        <f t="shared" si="3"/>
        <v>0.23287671232876711</v>
      </c>
      <c r="K24" s="247">
        <v>2</v>
      </c>
      <c r="L24" s="248">
        <f t="shared" si="4"/>
        <v>2.7397260273972601E-2</v>
      </c>
      <c r="M24" s="247">
        <v>73</v>
      </c>
      <c r="N24" s="248">
        <f t="shared" si="5"/>
        <v>1</v>
      </c>
      <c r="O24" s="131"/>
    </row>
    <row r="25" spans="1:15" ht="14.25" customHeight="1">
      <c r="A25" s="368"/>
      <c r="B25" s="244" t="s">
        <v>31</v>
      </c>
      <c r="C25" s="245">
        <v>40</v>
      </c>
      <c r="D25" s="246">
        <f t="shared" si="0"/>
        <v>0.61538461538461542</v>
      </c>
      <c r="E25" s="247">
        <v>3</v>
      </c>
      <c r="F25" s="248">
        <f t="shared" si="1"/>
        <v>4.6153846153846156E-2</v>
      </c>
      <c r="G25" s="247">
        <v>4</v>
      </c>
      <c r="H25" s="248">
        <f t="shared" si="2"/>
        <v>6.1538461538461542E-2</v>
      </c>
      <c r="I25" s="247">
        <v>18</v>
      </c>
      <c r="J25" s="248">
        <f t="shared" si="3"/>
        <v>0.27692307692307694</v>
      </c>
      <c r="K25" s="247">
        <v>0</v>
      </c>
      <c r="L25" s="248">
        <f t="shared" si="4"/>
        <v>0</v>
      </c>
      <c r="M25" s="247">
        <v>65</v>
      </c>
      <c r="N25" s="248">
        <f t="shared" si="5"/>
        <v>1</v>
      </c>
      <c r="O25" s="131"/>
    </row>
    <row r="26" spans="1:15" ht="14.25" customHeight="1">
      <c r="A26" s="368" t="s">
        <v>39</v>
      </c>
      <c r="B26" s="244" t="s">
        <v>30</v>
      </c>
      <c r="C26" s="245">
        <v>2</v>
      </c>
      <c r="D26" s="246">
        <f t="shared" si="0"/>
        <v>0.66666666666666663</v>
      </c>
      <c r="E26" s="247">
        <v>1</v>
      </c>
      <c r="F26" s="248">
        <f t="shared" si="1"/>
        <v>0.33333333333333331</v>
      </c>
      <c r="G26" s="247">
        <v>0</v>
      </c>
      <c r="H26" s="248">
        <f t="shared" si="2"/>
        <v>0</v>
      </c>
      <c r="I26" s="247">
        <v>0</v>
      </c>
      <c r="J26" s="248">
        <f t="shared" si="3"/>
        <v>0</v>
      </c>
      <c r="K26" s="247">
        <v>0</v>
      </c>
      <c r="L26" s="248">
        <f t="shared" si="4"/>
        <v>0</v>
      </c>
      <c r="M26" s="247">
        <v>3</v>
      </c>
      <c r="N26" s="248">
        <f t="shared" si="5"/>
        <v>1</v>
      </c>
      <c r="O26" s="131"/>
    </row>
    <row r="27" spans="1:15" ht="14.25" customHeight="1">
      <c r="A27" s="368"/>
      <c r="B27" s="244" t="s">
        <v>31</v>
      </c>
      <c r="C27" s="245">
        <v>1</v>
      </c>
      <c r="D27" s="246">
        <f t="shared" si="0"/>
        <v>0.5</v>
      </c>
      <c r="E27" s="247">
        <v>1</v>
      </c>
      <c r="F27" s="248">
        <f t="shared" si="1"/>
        <v>0.5</v>
      </c>
      <c r="G27" s="247">
        <v>0</v>
      </c>
      <c r="H27" s="248">
        <f t="shared" si="2"/>
        <v>0</v>
      </c>
      <c r="I27" s="247">
        <v>0</v>
      </c>
      <c r="J27" s="248">
        <f t="shared" si="3"/>
        <v>0</v>
      </c>
      <c r="K27" s="247">
        <v>0</v>
      </c>
      <c r="L27" s="248">
        <f t="shared" si="4"/>
        <v>0</v>
      </c>
      <c r="M27" s="247">
        <v>2</v>
      </c>
      <c r="N27" s="248">
        <f t="shared" si="5"/>
        <v>1</v>
      </c>
      <c r="O27" s="131"/>
    </row>
    <row r="28" spans="1:15" ht="14.25" customHeight="1">
      <c r="A28" s="368" t="s">
        <v>45</v>
      </c>
      <c r="B28" s="244" t="s">
        <v>30</v>
      </c>
      <c r="C28" s="245">
        <v>1</v>
      </c>
      <c r="D28" s="246">
        <f t="shared" si="0"/>
        <v>1</v>
      </c>
      <c r="E28" s="247">
        <v>0</v>
      </c>
      <c r="F28" s="248">
        <f t="shared" si="1"/>
        <v>0</v>
      </c>
      <c r="G28" s="247">
        <v>0</v>
      </c>
      <c r="H28" s="248">
        <f t="shared" si="2"/>
        <v>0</v>
      </c>
      <c r="I28" s="247">
        <v>0</v>
      </c>
      <c r="J28" s="248">
        <f t="shared" si="3"/>
        <v>0</v>
      </c>
      <c r="K28" s="247">
        <v>0</v>
      </c>
      <c r="L28" s="248">
        <f t="shared" si="4"/>
        <v>0</v>
      </c>
      <c r="M28" s="247">
        <v>1</v>
      </c>
      <c r="N28" s="248">
        <f t="shared" si="5"/>
        <v>1</v>
      </c>
      <c r="O28" s="131"/>
    </row>
    <row r="29" spans="1:15" ht="14.25" customHeight="1">
      <c r="A29" s="368"/>
      <c r="B29" s="244" t="s">
        <v>31</v>
      </c>
      <c r="C29" s="245">
        <v>2</v>
      </c>
      <c r="D29" s="246">
        <f t="shared" si="0"/>
        <v>1</v>
      </c>
      <c r="E29" s="247">
        <v>0</v>
      </c>
      <c r="F29" s="248">
        <f t="shared" si="1"/>
        <v>0</v>
      </c>
      <c r="G29" s="247">
        <v>0</v>
      </c>
      <c r="H29" s="248">
        <f t="shared" si="2"/>
        <v>0</v>
      </c>
      <c r="I29" s="247">
        <v>0</v>
      </c>
      <c r="J29" s="248">
        <f t="shared" si="3"/>
        <v>0</v>
      </c>
      <c r="K29" s="247">
        <v>0</v>
      </c>
      <c r="L29" s="248">
        <f t="shared" si="4"/>
        <v>0</v>
      </c>
      <c r="M29" s="247">
        <v>2</v>
      </c>
      <c r="N29" s="248">
        <f t="shared" si="5"/>
        <v>1</v>
      </c>
      <c r="O29" s="131"/>
    </row>
    <row r="30" spans="1:15" ht="14.25" customHeight="1">
      <c r="A30" s="368" t="s">
        <v>41</v>
      </c>
      <c r="B30" s="244" t="s">
        <v>30</v>
      </c>
      <c r="C30" s="245">
        <v>35</v>
      </c>
      <c r="D30" s="246">
        <f t="shared" si="0"/>
        <v>0.7142857142857143</v>
      </c>
      <c r="E30" s="247">
        <v>5</v>
      </c>
      <c r="F30" s="248">
        <f t="shared" si="1"/>
        <v>0.10204081632653061</v>
      </c>
      <c r="G30" s="247">
        <v>4</v>
      </c>
      <c r="H30" s="248">
        <f t="shared" si="2"/>
        <v>8.1632653061224483E-2</v>
      </c>
      <c r="I30" s="247">
        <v>5</v>
      </c>
      <c r="J30" s="248">
        <f t="shared" si="3"/>
        <v>0.10204081632653061</v>
      </c>
      <c r="K30" s="247">
        <v>0</v>
      </c>
      <c r="L30" s="248">
        <f t="shared" si="4"/>
        <v>0</v>
      </c>
      <c r="M30" s="247">
        <v>49</v>
      </c>
      <c r="N30" s="248">
        <f t="shared" si="5"/>
        <v>1</v>
      </c>
      <c r="O30" s="131"/>
    </row>
    <row r="31" spans="1:15" ht="14.25" customHeight="1">
      <c r="A31" s="368"/>
      <c r="B31" s="244" t="s">
        <v>31</v>
      </c>
      <c r="C31" s="245">
        <v>37</v>
      </c>
      <c r="D31" s="246">
        <f t="shared" si="0"/>
        <v>0.63793103448275867</v>
      </c>
      <c r="E31" s="247">
        <v>7</v>
      </c>
      <c r="F31" s="248">
        <f t="shared" si="1"/>
        <v>0.1206896551724138</v>
      </c>
      <c r="G31" s="247">
        <v>6</v>
      </c>
      <c r="H31" s="248">
        <f t="shared" si="2"/>
        <v>0.10344827586206896</v>
      </c>
      <c r="I31" s="247">
        <v>8</v>
      </c>
      <c r="J31" s="248">
        <f t="shared" si="3"/>
        <v>0.13793103448275862</v>
      </c>
      <c r="K31" s="247">
        <v>0</v>
      </c>
      <c r="L31" s="248">
        <f t="shared" si="4"/>
        <v>0</v>
      </c>
      <c r="M31" s="247">
        <v>58</v>
      </c>
      <c r="N31" s="248">
        <f t="shared" si="5"/>
        <v>1</v>
      </c>
      <c r="O31" s="131"/>
    </row>
    <row r="32" spans="1:15" ht="14.25" customHeight="1">
      <c r="A32" s="244" t="s">
        <v>43</v>
      </c>
      <c r="B32" s="244" t="s">
        <v>30</v>
      </c>
      <c r="C32" s="245">
        <v>2</v>
      </c>
      <c r="D32" s="246">
        <f t="shared" si="0"/>
        <v>0.66666666666666663</v>
      </c>
      <c r="E32" s="247">
        <v>1</v>
      </c>
      <c r="F32" s="248">
        <f t="shared" si="1"/>
        <v>0.33333333333333331</v>
      </c>
      <c r="G32" s="247">
        <v>0</v>
      </c>
      <c r="H32" s="248">
        <f t="shared" si="2"/>
        <v>0</v>
      </c>
      <c r="I32" s="247">
        <v>0</v>
      </c>
      <c r="J32" s="248">
        <f t="shared" si="3"/>
        <v>0</v>
      </c>
      <c r="K32" s="247">
        <v>0</v>
      </c>
      <c r="L32" s="248">
        <f t="shared" si="4"/>
        <v>0</v>
      </c>
      <c r="M32" s="247">
        <v>3</v>
      </c>
      <c r="N32" s="248">
        <f t="shared" si="5"/>
        <v>1</v>
      </c>
      <c r="O32" s="131"/>
    </row>
    <row r="33" spans="1:14" ht="14.25" customHeight="1">
      <c r="A33" s="369" t="s">
        <v>46</v>
      </c>
      <c r="B33" s="143">
        <v>2013</v>
      </c>
      <c r="C33" s="215">
        <f>SUM(C28,C10,C32,C14,C30,C24,C26,C18,C22,C20,C16,C12,C8,C6)</f>
        <v>265</v>
      </c>
      <c r="D33" s="249">
        <f t="shared" si="0"/>
        <v>0.56025369978858353</v>
      </c>
      <c r="E33" s="250">
        <f>SUM(E28,E10,E32,E14,E30,E24,E26,E18,E22,E20,E16,E12,E8,E6)</f>
        <v>79</v>
      </c>
      <c r="F33" s="251">
        <f t="shared" si="1"/>
        <v>0.16701902748414377</v>
      </c>
      <c r="G33" s="250">
        <f>SUM(G28,G10,G32,G14,G30,G24,G26,G18,G22,G20,G16,G12,G8,G6)</f>
        <v>38</v>
      </c>
      <c r="H33" s="251">
        <f t="shared" si="2"/>
        <v>8.0338266384778007E-2</v>
      </c>
      <c r="I33" s="250">
        <f>SUM(I28,I10,I32,I14,I30,I24,I26,I18,I22,I20,I16,I12,I8,I6)</f>
        <v>87</v>
      </c>
      <c r="J33" s="251">
        <f t="shared" si="3"/>
        <v>0.1839323467230444</v>
      </c>
      <c r="K33" s="250">
        <f>SUM(K28,K10,K32,K14,K30,K24,K26,K18,K22,K20,K16,K12,K8,K6)</f>
        <v>4</v>
      </c>
      <c r="L33" s="251">
        <f t="shared" si="4"/>
        <v>8.4566596194503175E-3</v>
      </c>
      <c r="M33" s="250">
        <f>SUM(M28,M10,M32,M14,M30,M24,M26,M18,M22,M20,M16,M12,M8,M6)</f>
        <v>473</v>
      </c>
      <c r="N33" s="251">
        <f t="shared" si="5"/>
        <v>1</v>
      </c>
    </row>
    <row r="34" spans="1:14" ht="14.25" customHeight="1">
      <c r="A34" s="369"/>
      <c r="B34" s="143">
        <v>2014</v>
      </c>
      <c r="C34" s="215">
        <f>SUM(C29,C11,C15,C31,C25,C27,C19,C23,C21,C17,C13,C9,C7)</f>
        <v>271</v>
      </c>
      <c r="D34" s="249">
        <f t="shared" si="0"/>
        <v>0.63170163170163174</v>
      </c>
      <c r="E34" s="215">
        <f>SUM(E29,E11,E15,E31,E25,E27,E19,E23,E21,E17,E13,E9,E7)</f>
        <v>51</v>
      </c>
      <c r="F34" s="251">
        <f t="shared" si="1"/>
        <v>0.11888111888111888</v>
      </c>
      <c r="G34" s="215">
        <f>SUM(G29,G11,G15,G31,G25,G27,G19,G23,G21,G17,G13,G9,G7)</f>
        <v>39</v>
      </c>
      <c r="H34" s="251">
        <f t="shared" si="2"/>
        <v>9.0909090909090912E-2</v>
      </c>
      <c r="I34" s="215">
        <f>SUM(I29,I11,I15,I31,I25,I27,I19,I23,I21,I17,I13,I9,I7)</f>
        <v>67</v>
      </c>
      <c r="J34" s="251">
        <f t="shared" si="3"/>
        <v>0.15617715617715619</v>
      </c>
      <c r="K34" s="215">
        <f>SUM(K29,K11,K15,K31,K25,K27,K19,K23,K21,K17,K13,K9,K7)</f>
        <v>1</v>
      </c>
      <c r="L34" s="251">
        <f t="shared" si="4"/>
        <v>2.331002331002331E-3</v>
      </c>
      <c r="M34" s="215">
        <f>SUM(M29,M11,M15,M31,M25,M27,M19,M23,M21,M17,M13,M9,M7)</f>
        <v>429</v>
      </c>
      <c r="N34" s="251">
        <f t="shared" si="5"/>
        <v>1</v>
      </c>
    </row>
  </sheetData>
  <mergeCells count="21">
    <mergeCell ref="A8:A9"/>
    <mergeCell ref="A12:A13"/>
    <mergeCell ref="C5:D5"/>
    <mergeCell ref="C4:N4"/>
    <mergeCell ref="E5:F5"/>
    <mergeCell ref="G5:H5"/>
    <mergeCell ref="I5:J5"/>
    <mergeCell ref="K5:L5"/>
    <mergeCell ref="M5:N5"/>
    <mergeCell ref="A6:A7"/>
    <mergeCell ref="A28:A29"/>
    <mergeCell ref="A33:A34"/>
    <mergeCell ref="A14:A15"/>
    <mergeCell ref="A10:A11"/>
    <mergeCell ref="A26:A27"/>
    <mergeCell ref="A24:A25"/>
    <mergeCell ref="A20:A21"/>
    <mergeCell ref="A22:A23"/>
    <mergeCell ref="A30:A31"/>
    <mergeCell ref="A18:A19"/>
    <mergeCell ref="A16:A17"/>
  </mergeCells>
  <pageMargins left="0.7" right="0.7" top="0.75" bottom="0.75" header="0.3" footer="0.3"/>
  <pageSetup paperSize="9" orientation="portrait" horizontalDpi="90" verticalDpi="90" r:id="rId1"/>
  <ignoredErrors>
    <ignoredError sqref="C33:L34" formula="1"/>
    <ignoredError sqref="B6:B32" numberStoredAsText="1"/>
  </ignoredErrors>
</worksheet>
</file>

<file path=xl/worksheets/sheet13.xml><?xml version="1.0" encoding="utf-8"?>
<worksheet xmlns="http://schemas.openxmlformats.org/spreadsheetml/2006/main" xmlns:r="http://schemas.openxmlformats.org/officeDocument/2006/relationships">
  <dimension ref="A2:AJ31"/>
  <sheetViews>
    <sheetView showGridLines="0" zoomScaleNormal="100" workbookViewId="0">
      <selection activeCell="R10" sqref="R10"/>
    </sheetView>
  </sheetViews>
  <sheetFormatPr defaultRowHeight="15"/>
  <cols>
    <col min="1" max="1" width="26.7109375" customWidth="1"/>
    <col min="4" max="4" width="16.28515625" customWidth="1"/>
    <col min="17" max="17" width="29.28515625" customWidth="1"/>
    <col min="20" max="20" width="11.7109375" customWidth="1"/>
    <col min="22" max="22" width="28.28515625" customWidth="1"/>
    <col min="23" max="26" width="10.7109375" customWidth="1"/>
  </cols>
  <sheetData>
    <row r="2" spans="1:26" ht="27" customHeight="1">
      <c r="A2" s="328" t="s">
        <v>206</v>
      </c>
      <c r="B2" s="328"/>
      <c r="C2" s="328"/>
      <c r="D2" s="328"/>
      <c r="E2" s="328"/>
      <c r="F2" s="328"/>
      <c r="G2" s="328"/>
      <c r="H2" s="328"/>
      <c r="I2" s="328"/>
      <c r="J2" s="328"/>
      <c r="K2" s="328"/>
      <c r="N2" s="83"/>
      <c r="O2" s="83"/>
      <c r="P2" s="83"/>
      <c r="Q2" s="118"/>
      <c r="R2" s="118"/>
      <c r="S2" s="118"/>
      <c r="T2" s="118"/>
      <c r="U2" s="118"/>
    </row>
    <row r="3" spans="1:26">
      <c r="N3" s="83"/>
      <c r="O3" s="83"/>
      <c r="P3" s="148"/>
      <c r="Q3" s="86"/>
      <c r="R3" s="88"/>
      <c r="S3" s="88"/>
      <c r="T3" s="88"/>
      <c r="U3" s="88"/>
    </row>
    <row r="4" spans="1:26">
      <c r="N4" s="83"/>
      <c r="O4" s="83"/>
      <c r="P4" s="148"/>
      <c r="Q4" s="86"/>
      <c r="R4" s="88"/>
      <c r="S4" s="88"/>
      <c r="T4" s="88"/>
      <c r="U4" s="88"/>
    </row>
    <row r="5" spans="1:26">
      <c r="W5" s="376" t="s">
        <v>140</v>
      </c>
      <c r="X5" s="377"/>
      <c r="Y5" s="377"/>
      <c r="Z5" s="378"/>
    </row>
    <row r="6" spans="1:26" ht="17.25" customHeight="1">
      <c r="N6" s="83"/>
      <c r="O6" s="83"/>
      <c r="P6" s="148"/>
      <c r="Q6" s="149"/>
      <c r="R6" s="87"/>
      <c r="S6" s="87"/>
      <c r="T6" s="149"/>
      <c r="U6" s="149"/>
      <c r="V6" s="152"/>
      <c r="W6" s="375" t="s">
        <v>138</v>
      </c>
      <c r="X6" s="375"/>
      <c r="Y6" s="375"/>
      <c r="Z6" s="375"/>
    </row>
    <row r="7" spans="1:26" ht="17.25" customHeight="1">
      <c r="N7" s="83"/>
      <c r="O7" s="83"/>
      <c r="P7" s="148"/>
      <c r="Q7" s="150"/>
      <c r="R7" s="80"/>
      <c r="S7" s="81"/>
      <c r="T7" s="80"/>
      <c r="U7" s="81"/>
      <c r="V7" s="50" t="s">
        <v>52</v>
      </c>
      <c r="W7" s="375">
        <v>2013</v>
      </c>
      <c r="X7" s="375"/>
      <c r="Y7" s="375">
        <v>2014</v>
      </c>
      <c r="Z7" s="375"/>
    </row>
    <row r="8" spans="1:26" ht="17.25" customHeight="1">
      <c r="N8" s="83"/>
      <c r="O8" s="83"/>
      <c r="P8" s="148"/>
      <c r="Q8" s="150"/>
      <c r="R8" s="80"/>
      <c r="S8" s="81"/>
      <c r="T8" s="80"/>
      <c r="U8" s="81"/>
      <c r="V8" s="104" t="s">
        <v>46</v>
      </c>
      <c r="W8" s="104">
        <v>394</v>
      </c>
      <c r="X8" s="115">
        <v>0.83298097251585623</v>
      </c>
      <c r="Y8" s="104">
        <v>364</v>
      </c>
      <c r="Z8" s="115">
        <v>0.84848484848484851</v>
      </c>
    </row>
    <row r="9" spans="1:26" ht="17.25" customHeight="1">
      <c r="N9" s="83"/>
      <c r="O9" s="83"/>
      <c r="P9" s="148"/>
      <c r="Q9" s="150"/>
      <c r="R9" s="80"/>
      <c r="S9" s="81"/>
      <c r="T9" s="80"/>
      <c r="U9" s="81"/>
      <c r="V9" s="104" t="s">
        <v>32</v>
      </c>
      <c r="W9" s="104">
        <v>36</v>
      </c>
      <c r="X9" s="115">
        <v>1</v>
      </c>
      <c r="Y9" s="104">
        <v>33</v>
      </c>
      <c r="Z9" s="115">
        <v>1</v>
      </c>
    </row>
    <row r="10" spans="1:26" ht="17.25" customHeight="1">
      <c r="N10" s="83"/>
      <c r="O10" s="83"/>
      <c r="P10" s="148"/>
      <c r="Q10" s="150"/>
      <c r="R10" s="80"/>
      <c r="S10" s="81"/>
      <c r="T10" s="80"/>
      <c r="U10" s="81"/>
      <c r="V10" s="104" t="s">
        <v>33</v>
      </c>
      <c r="W10" s="104">
        <v>7</v>
      </c>
      <c r="X10" s="115">
        <v>1</v>
      </c>
      <c r="Y10" s="104">
        <v>5</v>
      </c>
      <c r="Z10" s="115">
        <v>0.83333333333333337</v>
      </c>
    </row>
    <row r="11" spans="1:26" ht="17.25" customHeight="1">
      <c r="N11" s="83"/>
      <c r="O11" s="83"/>
      <c r="P11" s="148"/>
      <c r="Q11" s="150"/>
      <c r="R11" s="80"/>
      <c r="S11" s="81"/>
      <c r="T11" s="80"/>
      <c r="U11" s="81"/>
      <c r="V11" s="104" t="s">
        <v>44</v>
      </c>
      <c r="W11" s="104">
        <v>20</v>
      </c>
      <c r="X11" s="115">
        <v>0.8</v>
      </c>
      <c r="Y11" s="104">
        <v>14</v>
      </c>
      <c r="Z11" s="115">
        <v>0.875</v>
      </c>
    </row>
    <row r="12" spans="1:26" ht="17.25" customHeight="1">
      <c r="N12" s="83"/>
      <c r="O12" s="83"/>
      <c r="P12" s="148"/>
      <c r="Q12" s="150"/>
      <c r="R12" s="151"/>
      <c r="S12" s="81"/>
      <c r="T12" s="151"/>
      <c r="U12" s="82"/>
      <c r="V12" s="104" t="s">
        <v>35</v>
      </c>
      <c r="W12" s="104">
        <v>16</v>
      </c>
      <c r="X12" s="115">
        <v>0.41025641025641024</v>
      </c>
      <c r="Y12" s="104">
        <v>16</v>
      </c>
      <c r="Z12" s="115">
        <v>0.5</v>
      </c>
    </row>
    <row r="13" spans="1:26">
      <c r="N13" s="83"/>
      <c r="O13" s="83"/>
      <c r="P13" s="148"/>
      <c r="Q13" s="150"/>
      <c r="R13" s="80"/>
      <c r="S13" s="81"/>
      <c r="T13" s="80"/>
      <c r="U13" s="81"/>
      <c r="V13" s="104" t="s">
        <v>42</v>
      </c>
      <c r="W13" s="104">
        <v>25</v>
      </c>
      <c r="X13" s="115">
        <v>0.96153846153846156</v>
      </c>
      <c r="Y13" s="104">
        <v>25</v>
      </c>
      <c r="Z13" s="115">
        <v>0.86206896551724133</v>
      </c>
    </row>
    <row r="14" spans="1:26">
      <c r="N14" s="83"/>
      <c r="O14" s="83"/>
      <c r="P14" s="148"/>
      <c r="Q14" s="118"/>
      <c r="R14" s="118"/>
      <c r="S14" s="118"/>
      <c r="T14" s="118"/>
      <c r="U14" s="118"/>
      <c r="V14" s="104" t="s">
        <v>36</v>
      </c>
      <c r="W14" s="104">
        <v>75</v>
      </c>
      <c r="X14" s="115">
        <v>0.90361445783132532</v>
      </c>
      <c r="Y14" s="104">
        <v>69</v>
      </c>
      <c r="Z14" s="115">
        <v>0.92</v>
      </c>
    </row>
    <row r="15" spans="1:26">
      <c r="N15" s="83"/>
      <c r="O15" s="83"/>
      <c r="P15" s="148"/>
      <c r="Q15" s="148"/>
      <c r="R15" s="148"/>
      <c r="S15" s="148"/>
      <c r="T15" s="148"/>
      <c r="U15" s="148"/>
      <c r="V15" s="104" t="s">
        <v>38</v>
      </c>
      <c r="W15" s="104">
        <v>64</v>
      </c>
      <c r="X15" s="115">
        <v>0.98461538461538467</v>
      </c>
      <c r="Y15" s="104">
        <v>49</v>
      </c>
      <c r="Z15" s="115">
        <v>0.98</v>
      </c>
    </row>
    <row r="16" spans="1:26">
      <c r="N16" s="83"/>
      <c r="O16" s="83"/>
      <c r="P16" s="148"/>
      <c r="Q16" s="148"/>
      <c r="R16" s="148"/>
      <c r="S16" s="148"/>
      <c r="T16" s="148"/>
      <c r="U16" s="148"/>
      <c r="V16" s="104" t="s">
        <v>34</v>
      </c>
      <c r="W16" s="104">
        <v>27</v>
      </c>
      <c r="X16" s="115">
        <v>0.79411764705882348</v>
      </c>
      <c r="Y16" s="104">
        <v>37</v>
      </c>
      <c r="Z16" s="115">
        <v>0.94871794871794868</v>
      </c>
    </row>
    <row r="17" spans="1:36" ht="16.5" customHeight="1">
      <c r="N17" s="83"/>
      <c r="O17" s="83"/>
      <c r="P17" s="83"/>
      <c r="Q17" s="83"/>
      <c r="R17" s="83"/>
      <c r="S17" s="83"/>
      <c r="T17" s="83"/>
      <c r="U17" s="83"/>
      <c r="V17" s="104" t="s">
        <v>37</v>
      </c>
      <c r="W17" s="104">
        <v>11</v>
      </c>
      <c r="X17" s="115">
        <v>0.37931034482758619</v>
      </c>
      <c r="Y17" s="104">
        <v>18</v>
      </c>
      <c r="Z17" s="115">
        <v>0.81818181818181823</v>
      </c>
    </row>
    <row r="18" spans="1:36" ht="18" customHeight="1">
      <c r="N18" s="83"/>
      <c r="O18" s="83"/>
      <c r="P18" s="83"/>
      <c r="Q18" s="83"/>
      <c r="R18" s="83"/>
      <c r="S18" s="83"/>
      <c r="T18" s="83"/>
      <c r="U18" s="83"/>
      <c r="V18" s="104" t="s">
        <v>40</v>
      </c>
      <c r="W18" s="104">
        <v>61</v>
      </c>
      <c r="X18" s="115">
        <v>0.83561643835616439</v>
      </c>
      <c r="Y18" s="104">
        <v>44</v>
      </c>
      <c r="Z18" s="115">
        <v>0.67692307692307696</v>
      </c>
    </row>
    <row r="19" spans="1:36" ht="15.75" customHeight="1">
      <c r="V19" s="104" t="s">
        <v>39</v>
      </c>
      <c r="W19" s="104">
        <v>3</v>
      </c>
      <c r="X19" s="115">
        <v>1</v>
      </c>
      <c r="Y19" s="104">
        <v>2</v>
      </c>
      <c r="Z19" s="115">
        <v>1</v>
      </c>
    </row>
    <row r="20" spans="1:36">
      <c r="V20" s="104" t="s">
        <v>45</v>
      </c>
      <c r="W20" s="104">
        <v>1</v>
      </c>
      <c r="X20" s="115">
        <v>1</v>
      </c>
      <c r="Y20" s="104">
        <v>2</v>
      </c>
      <c r="Z20" s="115">
        <v>1</v>
      </c>
    </row>
    <row r="21" spans="1:36">
      <c r="V21" s="104" t="s">
        <v>41</v>
      </c>
      <c r="W21" s="104">
        <v>45</v>
      </c>
      <c r="X21" s="115">
        <v>0.91836734693877553</v>
      </c>
      <c r="Y21" s="104">
        <v>50</v>
      </c>
      <c r="Z21" s="115">
        <v>0.86206896551724133</v>
      </c>
    </row>
    <row r="22" spans="1:36">
      <c r="V22" s="104" t="s">
        <v>63</v>
      </c>
      <c r="W22" s="104">
        <v>3</v>
      </c>
      <c r="X22" s="115">
        <v>1</v>
      </c>
      <c r="Y22" s="104">
        <v>0</v>
      </c>
      <c r="Z22" s="135">
        <v>0</v>
      </c>
    </row>
    <row r="27" spans="1:36">
      <c r="AJ27" s="39"/>
    </row>
    <row r="28" spans="1:36">
      <c r="A28" s="211" t="s">
        <v>197</v>
      </c>
      <c r="AJ28" s="39"/>
    </row>
    <row r="29" spans="1:36" ht="32.25" customHeight="1">
      <c r="A29" s="340" t="s">
        <v>237</v>
      </c>
      <c r="B29" s="340"/>
      <c r="C29" s="340"/>
      <c r="D29" s="340"/>
      <c r="E29" s="340"/>
      <c r="F29" s="340"/>
      <c r="G29" s="340"/>
      <c r="H29" s="340"/>
      <c r="I29" s="340"/>
      <c r="J29" s="340"/>
      <c r="K29" s="340"/>
      <c r="AJ29" s="39"/>
    </row>
    <row r="30" spans="1:36" ht="45.75" customHeight="1">
      <c r="A30" s="340" t="s">
        <v>238</v>
      </c>
      <c r="B30" s="341"/>
      <c r="C30" s="341"/>
      <c r="D30" s="341"/>
      <c r="E30" s="341"/>
      <c r="F30" s="341"/>
      <c r="G30" s="341"/>
      <c r="H30" s="341"/>
      <c r="I30" s="341"/>
      <c r="J30" s="341"/>
      <c r="K30" s="341"/>
      <c r="AJ30" s="39"/>
    </row>
    <row r="31" spans="1:36" ht="17.25" customHeight="1">
      <c r="A31" s="226" t="s">
        <v>239</v>
      </c>
      <c r="B31" s="227"/>
      <c r="C31" s="227"/>
      <c r="D31" s="227"/>
      <c r="E31" s="227"/>
      <c r="F31" s="227"/>
      <c r="G31" s="227"/>
      <c r="H31" s="227"/>
      <c r="I31" s="227"/>
      <c r="J31" s="227"/>
      <c r="K31" s="227"/>
      <c r="AJ31" s="39"/>
    </row>
  </sheetData>
  <mergeCells count="7">
    <mergeCell ref="A30:K30"/>
    <mergeCell ref="A2:K2"/>
    <mergeCell ref="A29:K29"/>
    <mergeCell ref="W6:Z6"/>
    <mergeCell ref="W5:Z5"/>
    <mergeCell ref="W7:X7"/>
    <mergeCell ref="Y7:Z7"/>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14.xml><?xml version="1.0" encoding="utf-8"?>
<worksheet xmlns="http://schemas.openxmlformats.org/spreadsheetml/2006/main" xmlns:r="http://schemas.openxmlformats.org/officeDocument/2006/relationships">
  <dimension ref="A2:O34"/>
  <sheetViews>
    <sheetView showGridLines="0" workbookViewId="0">
      <selection activeCell="Q14" sqref="Q14"/>
    </sheetView>
  </sheetViews>
  <sheetFormatPr defaultRowHeight="15"/>
  <cols>
    <col min="1" max="1" width="20.7109375" customWidth="1"/>
    <col min="2" max="2" width="15.42578125" customWidth="1"/>
  </cols>
  <sheetData>
    <row r="2" spans="1:15" ht="20.25" customHeight="1">
      <c r="A2" s="328" t="s">
        <v>214</v>
      </c>
      <c r="B2" s="328"/>
      <c r="C2" s="328"/>
      <c r="D2" s="328"/>
      <c r="E2" s="328"/>
      <c r="F2" s="328"/>
      <c r="G2" s="328"/>
      <c r="H2" s="328"/>
      <c r="I2" s="328"/>
      <c r="J2" s="328"/>
      <c r="K2" s="328"/>
      <c r="L2" s="328"/>
      <c r="M2" s="328"/>
      <c r="N2" s="328"/>
    </row>
    <row r="4" spans="1:15" ht="18.75" customHeight="1">
      <c r="A4" s="141"/>
      <c r="B4" s="142"/>
      <c r="C4" s="384" t="s">
        <v>140</v>
      </c>
      <c r="D4" s="385"/>
      <c r="E4" s="385"/>
      <c r="F4" s="385"/>
      <c r="G4" s="385"/>
      <c r="H4" s="385"/>
      <c r="I4" s="385"/>
      <c r="J4" s="385"/>
      <c r="K4" s="385"/>
      <c r="L4" s="385"/>
      <c r="M4" s="385"/>
      <c r="N4" s="386"/>
      <c r="O4" s="140"/>
    </row>
    <row r="5" spans="1:15" ht="30" customHeight="1">
      <c r="A5" s="256" t="s">
        <v>52</v>
      </c>
      <c r="B5" s="257" t="s">
        <v>146</v>
      </c>
      <c r="C5" s="380" t="s">
        <v>138</v>
      </c>
      <c r="D5" s="381"/>
      <c r="E5" s="381" t="s">
        <v>51</v>
      </c>
      <c r="F5" s="381"/>
      <c r="G5" s="381" t="s">
        <v>50</v>
      </c>
      <c r="H5" s="381"/>
      <c r="I5" s="381" t="s">
        <v>136</v>
      </c>
      <c r="J5" s="381"/>
      <c r="K5" s="381" t="s">
        <v>26</v>
      </c>
      <c r="L5" s="381"/>
      <c r="M5" s="381" t="s">
        <v>27</v>
      </c>
      <c r="N5" s="387"/>
      <c r="O5" s="140"/>
    </row>
    <row r="6" spans="1:15" ht="14.25" customHeight="1">
      <c r="A6" s="379" t="s">
        <v>118</v>
      </c>
      <c r="B6" s="147">
        <v>2013</v>
      </c>
      <c r="C6" s="145">
        <v>36</v>
      </c>
      <c r="D6" s="254">
        <f>(C6/M6)</f>
        <v>1</v>
      </c>
      <c r="E6" s="146">
        <v>0</v>
      </c>
      <c r="F6" s="144">
        <f>(E6/M6)</f>
        <v>0</v>
      </c>
      <c r="G6" s="146">
        <v>0</v>
      </c>
      <c r="H6" s="144">
        <f>(G6/M6)</f>
        <v>0</v>
      </c>
      <c r="I6" s="146">
        <v>0</v>
      </c>
      <c r="J6" s="144">
        <f>(I6/M6)</f>
        <v>0</v>
      </c>
      <c r="K6" s="146">
        <v>0</v>
      </c>
      <c r="L6" s="144">
        <f>(K6/M6)</f>
        <v>0</v>
      </c>
      <c r="M6" s="146">
        <v>36</v>
      </c>
      <c r="N6" s="144">
        <f>SUM(D6,F6,H6,J6,L6)</f>
        <v>1</v>
      </c>
      <c r="O6" s="140"/>
    </row>
    <row r="7" spans="1:15" ht="14.25" customHeight="1">
      <c r="A7" s="379"/>
      <c r="B7" s="147">
        <v>2014</v>
      </c>
      <c r="C7" s="145">
        <v>33</v>
      </c>
      <c r="D7" s="254">
        <f t="shared" ref="D7:D34" si="0">(C7/M7)</f>
        <v>1</v>
      </c>
      <c r="E7" s="146">
        <v>0</v>
      </c>
      <c r="F7" s="144">
        <f t="shared" ref="F7:F34" si="1">(E7/M7)</f>
        <v>0</v>
      </c>
      <c r="G7" s="146">
        <v>0</v>
      </c>
      <c r="H7" s="144">
        <f t="shared" ref="H7:H34" si="2">(G7/M7)</f>
        <v>0</v>
      </c>
      <c r="I7" s="146">
        <v>0</v>
      </c>
      <c r="J7" s="144">
        <f t="shared" ref="J7:J34" si="3">(I7/M7)</f>
        <v>0</v>
      </c>
      <c r="K7" s="146">
        <v>0</v>
      </c>
      <c r="L7" s="144">
        <f t="shared" ref="L7:L34" si="4">(K7/M7)</f>
        <v>0</v>
      </c>
      <c r="M7" s="146">
        <v>33</v>
      </c>
      <c r="N7" s="144">
        <f t="shared" ref="N7:N34" si="5">SUM(D7,F7,H7,J7,L7)</f>
        <v>1</v>
      </c>
      <c r="O7" s="140"/>
    </row>
    <row r="8" spans="1:15" ht="14.25" customHeight="1">
      <c r="A8" s="379" t="s">
        <v>33</v>
      </c>
      <c r="B8" s="147">
        <v>2013</v>
      </c>
      <c r="C8" s="145">
        <v>7</v>
      </c>
      <c r="D8" s="254">
        <f t="shared" si="0"/>
        <v>1</v>
      </c>
      <c r="E8" s="146">
        <v>0</v>
      </c>
      <c r="F8" s="144">
        <f t="shared" si="1"/>
        <v>0</v>
      </c>
      <c r="G8" s="146">
        <v>0</v>
      </c>
      <c r="H8" s="144">
        <f t="shared" si="2"/>
        <v>0</v>
      </c>
      <c r="I8" s="146">
        <v>0</v>
      </c>
      <c r="J8" s="144">
        <f t="shared" si="3"/>
        <v>0</v>
      </c>
      <c r="K8" s="146">
        <v>0</v>
      </c>
      <c r="L8" s="144">
        <f t="shared" si="4"/>
        <v>0</v>
      </c>
      <c r="M8" s="146">
        <v>7</v>
      </c>
      <c r="N8" s="144">
        <f t="shared" si="5"/>
        <v>1</v>
      </c>
      <c r="O8" s="140"/>
    </row>
    <row r="9" spans="1:15" ht="14.25" customHeight="1">
      <c r="A9" s="379"/>
      <c r="B9" s="147">
        <v>2014</v>
      </c>
      <c r="C9" s="145">
        <v>5</v>
      </c>
      <c r="D9" s="254">
        <f t="shared" si="0"/>
        <v>0.83333333333333337</v>
      </c>
      <c r="E9" s="146">
        <v>1</v>
      </c>
      <c r="F9" s="144">
        <f t="shared" si="1"/>
        <v>0.16666666666666666</v>
      </c>
      <c r="G9" s="146">
        <v>0</v>
      </c>
      <c r="H9" s="144">
        <f t="shared" si="2"/>
        <v>0</v>
      </c>
      <c r="I9" s="146">
        <v>0</v>
      </c>
      <c r="J9" s="144">
        <f t="shared" si="3"/>
        <v>0</v>
      </c>
      <c r="K9" s="146">
        <v>0</v>
      </c>
      <c r="L9" s="144">
        <f t="shared" si="4"/>
        <v>0</v>
      </c>
      <c r="M9" s="146">
        <v>6</v>
      </c>
      <c r="N9" s="144">
        <f t="shared" si="5"/>
        <v>1</v>
      </c>
      <c r="O9" s="140"/>
    </row>
    <row r="10" spans="1:15" ht="14.25" customHeight="1">
      <c r="A10" s="379" t="s">
        <v>62</v>
      </c>
      <c r="B10" s="147">
        <v>2013</v>
      </c>
      <c r="C10" s="145">
        <v>20</v>
      </c>
      <c r="D10" s="254">
        <f t="shared" si="0"/>
        <v>0.8</v>
      </c>
      <c r="E10" s="146">
        <v>4</v>
      </c>
      <c r="F10" s="144">
        <f t="shared" si="1"/>
        <v>0.16</v>
      </c>
      <c r="G10" s="146">
        <v>1</v>
      </c>
      <c r="H10" s="144">
        <f t="shared" si="2"/>
        <v>0.04</v>
      </c>
      <c r="I10" s="146">
        <v>0</v>
      </c>
      <c r="J10" s="144">
        <f t="shared" si="3"/>
        <v>0</v>
      </c>
      <c r="K10" s="146">
        <v>0</v>
      </c>
      <c r="L10" s="144">
        <f t="shared" si="4"/>
        <v>0</v>
      </c>
      <c r="M10" s="146">
        <v>25</v>
      </c>
      <c r="N10" s="144">
        <f t="shared" si="5"/>
        <v>1</v>
      </c>
      <c r="O10" s="140"/>
    </row>
    <row r="11" spans="1:15" ht="14.25" customHeight="1">
      <c r="A11" s="379"/>
      <c r="B11" s="147">
        <v>2014</v>
      </c>
      <c r="C11" s="145">
        <v>14</v>
      </c>
      <c r="D11" s="254">
        <f t="shared" si="0"/>
        <v>0.875</v>
      </c>
      <c r="E11" s="146">
        <v>1</v>
      </c>
      <c r="F11" s="144">
        <f t="shared" si="1"/>
        <v>6.25E-2</v>
      </c>
      <c r="G11" s="146">
        <v>1</v>
      </c>
      <c r="H11" s="144">
        <f t="shared" si="2"/>
        <v>6.25E-2</v>
      </c>
      <c r="I11" s="146">
        <v>0</v>
      </c>
      <c r="J11" s="144">
        <f t="shared" si="3"/>
        <v>0</v>
      </c>
      <c r="K11" s="146">
        <v>0</v>
      </c>
      <c r="L11" s="144">
        <f t="shared" si="4"/>
        <v>0</v>
      </c>
      <c r="M11" s="146">
        <v>16</v>
      </c>
      <c r="N11" s="144">
        <f t="shared" si="5"/>
        <v>1</v>
      </c>
      <c r="O11" s="140"/>
    </row>
    <row r="12" spans="1:15" ht="14.25" customHeight="1">
      <c r="A12" s="379" t="s">
        <v>35</v>
      </c>
      <c r="B12" s="147">
        <v>2013</v>
      </c>
      <c r="C12" s="145">
        <v>16</v>
      </c>
      <c r="D12" s="254">
        <f t="shared" si="0"/>
        <v>0.41025641025641024</v>
      </c>
      <c r="E12" s="146">
        <v>13</v>
      </c>
      <c r="F12" s="144">
        <f t="shared" si="1"/>
        <v>0.33333333333333331</v>
      </c>
      <c r="G12" s="146">
        <v>6</v>
      </c>
      <c r="H12" s="144">
        <f t="shared" si="2"/>
        <v>0.15384615384615385</v>
      </c>
      <c r="I12" s="146">
        <v>4</v>
      </c>
      <c r="J12" s="144">
        <f t="shared" si="3"/>
        <v>0.10256410256410256</v>
      </c>
      <c r="K12" s="146">
        <v>0</v>
      </c>
      <c r="L12" s="144">
        <f t="shared" si="4"/>
        <v>0</v>
      </c>
      <c r="M12" s="146">
        <v>39</v>
      </c>
      <c r="N12" s="144">
        <f t="shared" si="5"/>
        <v>1</v>
      </c>
      <c r="O12" s="140"/>
    </row>
    <row r="13" spans="1:15" ht="14.25" customHeight="1">
      <c r="A13" s="379"/>
      <c r="B13" s="147">
        <v>2014</v>
      </c>
      <c r="C13" s="145">
        <v>16</v>
      </c>
      <c r="D13" s="254">
        <f t="shared" si="0"/>
        <v>0.5</v>
      </c>
      <c r="E13" s="146">
        <v>10</v>
      </c>
      <c r="F13" s="144">
        <f t="shared" si="1"/>
        <v>0.3125</v>
      </c>
      <c r="G13" s="146">
        <v>4</v>
      </c>
      <c r="H13" s="144">
        <f t="shared" si="2"/>
        <v>0.125</v>
      </c>
      <c r="I13" s="146">
        <v>2</v>
      </c>
      <c r="J13" s="144">
        <f t="shared" si="3"/>
        <v>6.25E-2</v>
      </c>
      <c r="K13" s="146">
        <v>0</v>
      </c>
      <c r="L13" s="144">
        <f t="shared" si="4"/>
        <v>0</v>
      </c>
      <c r="M13" s="146">
        <v>32</v>
      </c>
      <c r="N13" s="144">
        <f t="shared" si="5"/>
        <v>1</v>
      </c>
      <c r="O13" s="140"/>
    </row>
    <row r="14" spans="1:15" ht="14.25" customHeight="1">
      <c r="A14" s="379" t="s">
        <v>42</v>
      </c>
      <c r="B14" s="147">
        <v>2013</v>
      </c>
      <c r="C14" s="145">
        <v>25</v>
      </c>
      <c r="D14" s="254">
        <f t="shared" si="0"/>
        <v>0.96153846153846156</v>
      </c>
      <c r="E14" s="146">
        <v>1</v>
      </c>
      <c r="F14" s="144">
        <f t="shared" si="1"/>
        <v>3.8461538461538464E-2</v>
      </c>
      <c r="G14" s="146">
        <v>0</v>
      </c>
      <c r="H14" s="144">
        <f t="shared" si="2"/>
        <v>0</v>
      </c>
      <c r="I14" s="146">
        <v>0</v>
      </c>
      <c r="J14" s="144">
        <f t="shared" si="3"/>
        <v>0</v>
      </c>
      <c r="K14" s="146">
        <v>0</v>
      </c>
      <c r="L14" s="144">
        <f t="shared" si="4"/>
        <v>0</v>
      </c>
      <c r="M14" s="146">
        <v>26</v>
      </c>
      <c r="N14" s="144">
        <f t="shared" si="5"/>
        <v>1</v>
      </c>
      <c r="O14" s="140"/>
    </row>
    <row r="15" spans="1:15" ht="14.25" customHeight="1">
      <c r="A15" s="379"/>
      <c r="B15" s="147">
        <v>2014</v>
      </c>
      <c r="C15" s="145">
        <v>25</v>
      </c>
      <c r="D15" s="254">
        <f t="shared" si="0"/>
        <v>0.86206896551724133</v>
      </c>
      <c r="E15" s="146">
        <v>1</v>
      </c>
      <c r="F15" s="144">
        <f t="shared" si="1"/>
        <v>3.4482758620689655E-2</v>
      </c>
      <c r="G15" s="146">
        <v>1</v>
      </c>
      <c r="H15" s="144">
        <f t="shared" si="2"/>
        <v>3.4482758620689655E-2</v>
      </c>
      <c r="I15" s="146">
        <v>2</v>
      </c>
      <c r="J15" s="144">
        <f t="shared" si="3"/>
        <v>6.8965517241379309E-2</v>
      </c>
      <c r="K15" s="146">
        <v>0</v>
      </c>
      <c r="L15" s="144">
        <f t="shared" si="4"/>
        <v>0</v>
      </c>
      <c r="M15" s="146">
        <v>29</v>
      </c>
      <c r="N15" s="144">
        <f t="shared" si="5"/>
        <v>0.99999999999999989</v>
      </c>
      <c r="O15" s="140"/>
    </row>
    <row r="16" spans="1:15" ht="14.25" customHeight="1">
      <c r="A16" s="379" t="s">
        <v>142</v>
      </c>
      <c r="B16" s="147">
        <v>2013</v>
      </c>
      <c r="C16" s="145">
        <v>75</v>
      </c>
      <c r="D16" s="254">
        <f t="shared" si="0"/>
        <v>0.90361445783132532</v>
      </c>
      <c r="E16" s="146">
        <v>1</v>
      </c>
      <c r="F16" s="144">
        <f t="shared" si="1"/>
        <v>1.2048192771084338E-2</v>
      </c>
      <c r="G16" s="146">
        <v>0</v>
      </c>
      <c r="H16" s="144">
        <f t="shared" si="2"/>
        <v>0</v>
      </c>
      <c r="I16" s="146">
        <v>4</v>
      </c>
      <c r="J16" s="144">
        <f t="shared" si="3"/>
        <v>4.8192771084337352E-2</v>
      </c>
      <c r="K16" s="146">
        <v>3</v>
      </c>
      <c r="L16" s="144">
        <f t="shared" si="4"/>
        <v>3.614457831325301E-2</v>
      </c>
      <c r="M16" s="146">
        <v>83</v>
      </c>
      <c r="N16" s="144">
        <f t="shared" si="5"/>
        <v>1</v>
      </c>
      <c r="O16" s="140"/>
    </row>
    <row r="17" spans="1:15" ht="14.25" customHeight="1">
      <c r="A17" s="379"/>
      <c r="B17" s="147">
        <v>2014</v>
      </c>
      <c r="C17" s="145">
        <v>69</v>
      </c>
      <c r="D17" s="254">
        <f t="shared" si="0"/>
        <v>0.92</v>
      </c>
      <c r="E17" s="146">
        <v>0</v>
      </c>
      <c r="F17" s="144">
        <f t="shared" si="1"/>
        <v>0</v>
      </c>
      <c r="G17" s="146">
        <v>3</v>
      </c>
      <c r="H17" s="144">
        <f t="shared" si="2"/>
        <v>0.04</v>
      </c>
      <c r="I17" s="146">
        <v>0</v>
      </c>
      <c r="J17" s="144">
        <f t="shared" si="3"/>
        <v>0</v>
      </c>
      <c r="K17" s="146">
        <v>3</v>
      </c>
      <c r="L17" s="144">
        <f t="shared" si="4"/>
        <v>0.04</v>
      </c>
      <c r="M17" s="146">
        <v>75</v>
      </c>
      <c r="N17" s="144">
        <f t="shared" si="5"/>
        <v>1</v>
      </c>
      <c r="O17" s="140"/>
    </row>
    <row r="18" spans="1:15" ht="14.25" customHeight="1">
      <c r="A18" s="379" t="s">
        <v>38</v>
      </c>
      <c r="B18" s="147">
        <v>2013</v>
      </c>
      <c r="C18" s="145">
        <v>64</v>
      </c>
      <c r="D18" s="254">
        <f t="shared" si="0"/>
        <v>0.98461538461538467</v>
      </c>
      <c r="E18" s="146">
        <v>0</v>
      </c>
      <c r="F18" s="144">
        <f t="shared" si="1"/>
        <v>0</v>
      </c>
      <c r="G18" s="146">
        <v>0</v>
      </c>
      <c r="H18" s="144">
        <f t="shared" si="2"/>
        <v>0</v>
      </c>
      <c r="I18" s="146">
        <v>0</v>
      </c>
      <c r="J18" s="144">
        <f t="shared" si="3"/>
        <v>0</v>
      </c>
      <c r="K18" s="146">
        <v>1</v>
      </c>
      <c r="L18" s="144">
        <f t="shared" si="4"/>
        <v>1.5384615384615385E-2</v>
      </c>
      <c r="M18" s="146">
        <v>65</v>
      </c>
      <c r="N18" s="144">
        <f t="shared" si="5"/>
        <v>1</v>
      </c>
      <c r="O18" s="140"/>
    </row>
    <row r="19" spans="1:15" ht="14.25" customHeight="1">
      <c r="A19" s="379"/>
      <c r="B19" s="147">
        <v>2014</v>
      </c>
      <c r="C19" s="145">
        <v>49</v>
      </c>
      <c r="D19" s="254">
        <f t="shared" si="0"/>
        <v>0.98</v>
      </c>
      <c r="E19" s="146">
        <v>0</v>
      </c>
      <c r="F19" s="144">
        <f t="shared" si="1"/>
        <v>0</v>
      </c>
      <c r="G19" s="146">
        <v>0</v>
      </c>
      <c r="H19" s="144">
        <f t="shared" si="2"/>
        <v>0</v>
      </c>
      <c r="I19" s="146">
        <v>0</v>
      </c>
      <c r="J19" s="144">
        <f t="shared" si="3"/>
        <v>0</v>
      </c>
      <c r="K19" s="146">
        <v>1</v>
      </c>
      <c r="L19" s="144">
        <f t="shared" si="4"/>
        <v>0.02</v>
      </c>
      <c r="M19" s="146">
        <v>50</v>
      </c>
      <c r="N19" s="144">
        <f t="shared" si="5"/>
        <v>1</v>
      </c>
      <c r="O19" s="140"/>
    </row>
    <row r="20" spans="1:15" ht="14.25" customHeight="1">
      <c r="A20" s="379" t="s">
        <v>34</v>
      </c>
      <c r="B20" s="147">
        <v>2013</v>
      </c>
      <c r="C20" s="145">
        <v>27</v>
      </c>
      <c r="D20" s="254">
        <f t="shared" si="0"/>
        <v>0.79411764705882348</v>
      </c>
      <c r="E20" s="146">
        <v>2</v>
      </c>
      <c r="F20" s="144">
        <f t="shared" si="1"/>
        <v>5.8823529411764705E-2</v>
      </c>
      <c r="G20" s="146">
        <v>1</v>
      </c>
      <c r="H20" s="144">
        <f t="shared" si="2"/>
        <v>2.9411764705882353E-2</v>
      </c>
      <c r="I20" s="146">
        <v>3</v>
      </c>
      <c r="J20" s="144">
        <f t="shared" si="3"/>
        <v>8.8235294117647065E-2</v>
      </c>
      <c r="K20" s="146">
        <v>1</v>
      </c>
      <c r="L20" s="144">
        <f t="shared" si="4"/>
        <v>2.9411764705882353E-2</v>
      </c>
      <c r="M20" s="146">
        <v>34</v>
      </c>
      <c r="N20" s="144">
        <f t="shared" si="5"/>
        <v>1</v>
      </c>
      <c r="O20" s="140"/>
    </row>
    <row r="21" spans="1:15" ht="14.25" customHeight="1">
      <c r="A21" s="379"/>
      <c r="B21" s="147">
        <v>2014</v>
      </c>
      <c r="C21" s="145">
        <v>37</v>
      </c>
      <c r="D21" s="254">
        <f t="shared" si="0"/>
        <v>0.94871794871794868</v>
      </c>
      <c r="E21" s="146">
        <v>1</v>
      </c>
      <c r="F21" s="144">
        <f t="shared" si="1"/>
        <v>2.564102564102564E-2</v>
      </c>
      <c r="G21" s="146">
        <v>1</v>
      </c>
      <c r="H21" s="144">
        <f t="shared" si="2"/>
        <v>2.564102564102564E-2</v>
      </c>
      <c r="I21" s="146">
        <v>0</v>
      </c>
      <c r="J21" s="144">
        <f t="shared" si="3"/>
        <v>0</v>
      </c>
      <c r="K21" s="146">
        <v>0</v>
      </c>
      <c r="L21" s="144">
        <f t="shared" si="4"/>
        <v>0</v>
      </c>
      <c r="M21" s="146">
        <v>39</v>
      </c>
      <c r="N21" s="144">
        <f t="shared" si="5"/>
        <v>1</v>
      </c>
      <c r="O21" s="140"/>
    </row>
    <row r="22" spans="1:15" ht="14.25" customHeight="1">
      <c r="A22" s="379" t="s">
        <v>37</v>
      </c>
      <c r="B22" s="147">
        <v>2013</v>
      </c>
      <c r="C22" s="145">
        <v>11</v>
      </c>
      <c r="D22" s="254">
        <f t="shared" si="0"/>
        <v>0.37931034482758619</v>
      </c>
      <c r="E22" s="146">
        <v>6</v>
      </c>
      <c r="F22" s="144">
        <f t="shared" si="1"/>
        <v>0.20689655172413793</v>
      </c>
      <c r="G22" s="146">
        <v>6</v>
      </c>
      <c r="H22" s="144">
        <f t="shared" si="2"/>
        <v>0.20689655172413793</v>
      </c>
      <c r="I22" s="146">
        <v>4</v>
      </c>
      <c r="J22" s="144">
        <f t="shared" si="3"/>
        <v>0.13793103448275862</v>
      </c>
      <c r="K22" s="146">
        <v>2</v>
      </c>
      <c r="L22" s="144">
        <f t="shared" si="4"/>
        <v>6.8965517241379309E-2</v>
      </c>
      <c r="M22" s="146">
        <v>29</v>
      </c>
      <c r="N22" s="144">
        <f t="shared" si="5"/>
        <v>0.99999999999999989</v>
      </c>
      <c r="O22" s="140"/>
    </row>
    <row r="23" spans="1:15" ht="14.25" customHeight="1">
      <c r="A23" s="379"/>
      <c r="B23" s="147">
        <v>2014</v>
      </c>
      <c r="C23" s="145">
        <v>18</v>
      </c>
      <c r="D23" s="254">
        <f t="shared" si="0"/>
        <v>0.81818181818181823</v>
      </c>
      <c r="E23" s="146">
        <v>3</v>
      </c>
      <c r="F23" s="144">
        <f t="shared" si="1"/>
        <v>0.13636363636363635</v>
      </c>
      <c r="G23" s="146">
        <v>1</v>
      </c>
      <c r="H23" s="144">
        <f t="shared" si="2"/>
        <v>4.5454545454545456E-2</v>
      </c>
      <c r="I23" s="146">
        <v>0</v>
      </c>
      <c r="J23" s="144">
        <f t="shared" si="3"/>
        <v>0</v>
      </c>
      <c r="K23" s="146">
        <v>0</v>
      </c>
      <c r="L23" s="144">
        <f t="shared" si="4"/>
        <v>0</v>
      </c>
      <c r="M23" s="146">
        <v>22</v>
      </c>
      <c r="N23" s="144">
        <f t="shared" si="5"/>
        <v>1</v>
      </c>
      <c r="O23" s="140"/>
    </row>
    <row r="24" spans="1:15" ht="14.25" customHeight="1">
      <c r="A24" s="379" t="s">
        <v>40</v>
      </c>
      <c r="B24" s="147">
        <v>2013</v>
      </c>
      <c r="C24" s="145">
        <v>61</v>
      </c>
      <c r="D24" s="254">
        <f t="shared" si="0"/>
        <v>0.83561643835616439</v>
      </c>
      <c r="E24" s="146">
        <v>0</v>
      </c>
      <c r="F24" s="144">
        <f t="shared" si="1"/>
        <v>0</v>
      </c>
      <c r="G24" s="146">
        <v>2</v>
      </c>
      <c r="H24" s="144">
        <f t="shared" si="2"/>
        <v>2.7397260273972601E-2</v>
      </c>
      <c r="I24" s="146">
        <v>3</v>
      </c>
      <c r="J24" s="144">
        <f t="shared" si="3"/>
        <v>4.1095890410958902E-2</v>
      </c>
      <c r="K24" s="146">
        <v>7</v>
      </c>
      <c r="L24" s="144">
        <f t="shared" si="4"/>
        <v>9.5890410958904104E-2</v>
      </c>
      <c r="M24" s="146">
        <v>73</v>
      </c>
      <c r="N24" s="144">
        <f t="shared" si="5"/>
        <v>1</v>
      </c>
      <c r="O24" s="140"/>
    </row>
    <row r="25" spans="1:15" ht="14.25" customHeight="1">
      <c r="A25" s="379"/>
      <c r="B25" s="147">
        <v>2014</v>
      </c>
      <c r="C25" s="145">
        <v>44</v>
      </c>
      <c r="D25" s="254">
        <f t="shared" si="0"/>
        <v>0.67692307692307696</v>
      </c>
      <c r="E25" s="146">
        <v>2</v>
      </c>
      <c r="F25" s="144">
        <f t="shared" si="1"/>
        <v>3.0769230769230771E-2</v>
      </c>
      <c r="G25" s="146">
        <v>3</v>
      </c>
      <c r="H25" s="144">
        <f t="shared" si="2"/>
        <v>4.6153846153846156E-2</v>
      </c>
      <c r="I25" s="146">
        <v>10</v>
      </c>
      <c r="J25" s="144">
        <f t="shared" si="3"/>
        <v>0.15384615384615385</v>
      </c>
      <c r="K25" s="146">
        <v>6</v>
      </c>
      <c r="L25" s="144">
        <f t="shared" si="4"/>
        <v>9.2307692307692313E-2</v>
      </c>
      <c r="M25" s="146">
        <v>65</v>
      </c>
      <c r="N25" s="144">
        <f t="shared" si="5"/>
        <v>1</v>
      </c>
      <c r="O25" s="140"/>
    </row>
    <row r="26" spans="1:15" ht="14.25" customHeight="1">
      <c r="A26" s="379" t="s">
        <v>39</v>
      </c>
      <c r="B26" s="147">
        <v>2013</v>
      </c>
      <c r="C26" s="145">
        <v>3</v>
      </c>
      <c r="D26" s="254">
        <f t="shared" si="0"/>
        <v>1</v>
      </c>
      <c r="E26" s="146">
        <v>0</v>
      </c>
      <c r="F26" s="144">
        <f t="shared" si="1"/>
        <v>0</v>
      </c>
      <c r="G26" s="146">
        <v>0</v>
      </c>
      <c r="H26" s="144">
        <f t="shared" si="2"/>
        <v>0</v>
      </c>
      <c r="I26" s="146">
        <v>0</v>
      </c>
      <c r="J26" s="144">
        <f t="shared" si="3"/>
        <v>0</v>
      </c>
      <c r="K26" s="146">
        <v>0</v>
      </c>
      <c r="L26" s="144">
        <f t="shared" si="4"/>
        <v>0</v>
      </c>
      <c r="M26" s="146">
        <v>3</v>
      </c>
      <c r="N26" s="144">
        <f t="shared" si="5"/>
        <v>1</v>
      </c>
      <c r="O26" s="140"/>
    </row>
    <row r="27" spans="1:15" ht="14.25" customHeight="1">
      <c r="A27" s="379"/>
      <c r="B27" s="147">
        <v>2014</v>
      </c>
      <c r="C27" s="145">
        <v>2</v>
      </c>
      <c r="D27" s="254">
        <f t="shared" si="0"/>
        <v>1</v>
      </c>
      <c r="E27" s="146">
        <v>0</v>
      </c>
      <c r="F27" s="144">
        <f t="shared" si="1"/>
        <v>0</v>
      </c>
      <c r="G27" s="146">
        <v>0</v>
      </c>
      <c r="H27" s="144">
        <f t="shared" si="2"/>
        <v>0</v>
      </c>
      <c r="I27" s="146">
        <v>0</v>
      </c>
      <c r="J27" s="144">
        <f t="shared" si="3"/>
        <v>0</v>
      </c>
      <c r="K27" s="146">
        <v>0</v>
      </c>
      <c r="L27" s="144">
        <f t="shared" si="4"/>
        <v>0</v>
      </c>
      <c r="M27" s="146">
        <v>2</v>
      </c>
      <c r="N27" s="144">
        <f t="shared" si="5"/>
        <v>1</v>
      </c>
      <c r="O27" s="140"/>
    </row>
    <row r="28" spans="1:15" ht="14.25" customHeight="1">
      <c r="A28" s="379" t="s">
        <v>45</v>
      </c>
      <c r="B28" s="147">
        <v>2013</v>
      </c>
      <c r="C28" s="145">
        <v>1</v>
      </c>
      <c r="D28" s="254">
        <f t="shared" si="0"/>
        <v>1</v>
      </c>
      <c r="E28" s="146">
        <v>0</v>
      </c>
      <c r="F28" s="144">
        <f t="shared" si="1"/>
        <v>0</v>
      </c>
      <c r="G28" s="146">
        <v>0</v>
      </c>
      <c r="H28" s="144">
        <f t="shared" si="2"/>
        <v>0</v>
      </c>
      <c r="I28" s="146">
        <v>0</v>
      </c>
      <c r="J28" s="144">
        <f t="shared" si="3"/>
        <v>0</v>
      </c>
      <c r="K28" s="146">
        <v>0</v>
      </c>
      <c r="L28" s="144">
        <f t="shared" si="4"/>
        <v>0</v>
      </c>
      <c r="M28" s="146">
        <v>1</v>
      </c>
      <c r="N28" s="144">
        <f t="shared" si="5"/>
        <v>1</v>
      </c>
      <c r="O28" s="140"/>
    </row>
    <row r="29" spans="1:15" ht="14.25" customHeight="1">
      <c r="A29" s="379"/>
      <c r="B29" s="147">
        <v>2014</v>
      </c>
      <c r="C29" s="145">
        <v>2</v>
      </c>
      <c r="D29" s="254">
        <f t="shared" si="0"/>
        <v>1</v>
      </c>
      <c r="E29" s="146">
        <v>0</v>
      </c>
      <c r="F29" s="144">
        <f t="shared" si="1"/>
        <v>0</v>
      </c>
      <c r="G29" s="146">
        <v>0</v>
      </c>
      <c r="H29" s="144">
        <f t="shared" si="2"/>
        <v>0</v>
      </c>
      <c r="I29" s="146">
        <v>0</v>
      </c>
      <c r="J29" s="144">
        <f t="shared" si="3"/>
        <v>0</v>
      </c>
      <c r="K29" s="146">
        <v>0</v>
      </c>
      <c r="L29" s="144">
        <f t="shared" si="4"/>
        <v>0</v>
      </c>
      <c r="M29" s="146">
        <v>2</v>
      </c>
      <c r="N29" s="144">
        <f t="shared" si="5"/>
        <v>1</v>
      </c>
      <c r="O29" s="140"/>
    </row>
    <row r="30" spans="1:15" ht="14.25" customHeight="1">
      <c r="A30" s="379" t="s">
        <v>41</v>
      </c>
      <c r="B30" s="147">
        <v>2013</v>
      </c>
      <c r="C30" s="145">
        <v>45</v>
      </c>
      <c r="D30" s="254">
        <f t="shared" si="0"/>
        <v>0.91836734693877553</v>
      </c>
      <c r="E30" s="146">
        <v>2</v>
      </c>
      <c r="F30" s="144">
        <f t="shared" si="1"/>
        <v>4.0816326530612242E-2</v>
      </c>
      <c r="G30" s="146">
        <v>0</v>
      </c>
      <c r="H30" s="144">
        <f t="shared" si="2"/>
        <v>0</v>
      </c>
      <c r="I30" s="146">
        <v>1</v>
      </c>
      <c r="J30" s="144">
        <f t="shared" si="3"/>
        <v>2.0408163265306121E-2</v>
      </c>
      <c r="K30" s="146">
        <v>1</v>
      </c>
      <c r="L30" s="144">
        <f t="shared" si="4"/>
        <v>2.0408163265306121E-2</v>
      </c>
      <c r="M30" s="146">
        <v>49</v>
      </c>
      <c r="N30" s="144">
        <f t="shared" si="5"/>
        <v>1</v>
      </c>
      <c r="O30" s="140"/>
    </row>
    <row r="31" spans="1:15" ht="14.25" customHeight="1">
      <c r="A31" s="379"/>
      <c r="B31" s="147">
        <v>2014</v>
      </c>
      <c r="C31" s="145">
        <v>50</v>
      </c>
      <c r="D31" s="254">
        <f t="shared" si="0"/>
        <v>0.86206896551724133</v>
      </c>
      <c r="E31" s="146">
        <v>3</v>
      </c>
      <c r="F31" s="144">
        <f t="shared" si="1"/>
        <v>5.1724137931034482E-2</v>
      </c>
      <c r="G31" s="146">
        <v>2</v>
      </c>
      <c r="H31" s="144">
        <f t="shared" si="2"/>
        <v>3.4482758620689655E-2</v>
      </c>
      <c r="I31" s="146">
        <v>2</v>
      </c>
      <c r="J31" s="144">
        <f t="shared" si="3"/>
        <v>3.4482758620689655E-2</v>
      </c>
      <c r="K31" s="146">
        <v>1</v>
      </c>
      <c r="L31" s="144">
        <f t="shared" si="4"/>
        <v>1.7241379310344827E-2</v>
      </c>
      <c r="M31" s="146">
        <v>58</v>
      </c>
      <c r="N31" s="144">
        <f t="shared" si="5"/>
        <v>0.99999999999999989</v>
      </c>
      <c r="O31" s="140"/>
    </row>
    <row r="32" spans="1:15" ht="14.25" customHeight="1">
      <c r="A32" s="223" t="s">
        <v>43</v>
      </c>
      <c r="B32" s="147">
        <v>2013</v>
      </c>
      <c r="C32" s="145">
        <v>3</v>
      </c>
      <c r="D32" s="254">
        <f t="shared" si="0"/>
        <v>1</v>
      </c>
      <c r="E32" s="146">
        <v>0</v>
      </c>
      <c r="F32" s="144">
        <f t="shared" si="1"/>
        <v>0</v>
      </c>
      <c r="G32" s="146">
        <v>0</v>
      </c>
      <c r="H32" s="144">
        <f t="shared" si="2"/>
        <v>0</v>
      </c>
      <c r="I32" s="146">
        <v>0</v>
      </c>
      <c r="J32" s="144">
        <f t="shared" si="3"/>
        <v>0</v>
      </c>
      <c r="K32" s="146">
        <v>0</v>
      </c>
      <c r="L32" s="144">
        <f t="shared" si="4"/>
        <v>0</v>
      </c>
      <c r="M32" s="146">
        <v>3</v>
      </c>
      <c r="N32" s="144">
        <f t="shared" si="5"/>
        <v>1</v>
      </c>
      <c r="O32" s="140"/>
    </row>
    <row r="33" spans="1:14" ht="14.25" customHeight="1">
      <c r="A33" s="382" t="s">
        <v>46</v>
      </c>
      <c r="B33" s="143">
        <v>2013</v>
      </c>
      <c r="C33" s="215">
        <f>SUM(C28,C10,C32,C14,C30,C24,C26,C18,C22,C20,C16,C12,C8,C6)</f>
        <v>394</v>
      </c>
      <c r="D33" s="255">
        <f t="shared" si="0"/>
        <v>0.83298097251585623</v>
      </c>
      <c r="E33" s="215">
        <f>SUM(E28,E10,E32,E14,E30,E24,E26,E18,E22,E20,E16,E12,E8,E6)</f>
        <v>29</v>
      </c>
      <c r="F33" s="217">
        <f t="shared" si="1"/>
        <v>6.13107822410148E-2</v>
      </c>
      <c r="G33" s="215">
        <f>SUM(G28,G10,G32,G14,G30,G24,G26,G18,G22,G20,G16,G12,G8,G6)</f>
        <v>16</v>
      </c>
      <c r="H33" s="217">
        <f t="shared" si="2"/>
        <v>3.382663847780127E-2</v>
      </c>
      <c r="I33" s="215">
        <f>SUM(I28,I10,I32,I14,I30,I24,I26,I18,I22,I20,I16,I12,I8,I6)</f>
        <v>19</v>
      </c>
      <c r="J33" s="217">
        <f t="shared" si="3"/>
        <v>4.0169133192389003E-2</v>
      </c>
      <c r="K33" s="215">
        <f>SUM(K28,K10,K32,K14,K30,K24,K26,K18,K22,K20,K16,K12,K8,K6)</f>
        <v>15</v>
      </c>
      <c r="L33" s="217">
        <f t="shared" si="4"/>
        <v>3.1712473572938688E-2</v>
      </c>
      <c r="M33" s="215">
        <f>SUM(M28,M10,M32,M14,M30,M24,M26,M18,M22,M20,M16,M12,M8,M6)</f>
        <v>473</v>
      </c>
      <c r="N33" s="217">
        <f t="shared" si="5"/>
        <v>1</v>
      </c>
    </row>
    <row r="34" spans="1:14" ht="14.25" customHeight="1">
      <c r="A34" s="383"/>
      <c r="B34" s="143">
        <v>2014</v>
      </c>
      <c r="C34" s="215">
        <f>SUM(C29,C11,C15,C31,C25,C27,C19,C23,C21,C17,C13,C9,C7)</f>
        <v>364</v>
      </c>
      <c r="D34" s="255">
        <f t="shared" si="0"/>
        <v>0.84848484848484851</v>
      </c>
      <c r="E34" s="215">
        <f>SUM(E29,E11,E15,E31,E25,E27,E19,E23,E21,E17,E13,E9,E7)</f>
        <v>22</v>
      </c>
      <c r="F34" s="217">
        <f t="shared" si="1"/>
        <v>5.128205128205128E-2</v>
      </c>
      <c r="G34" s="215">
        <f>SUM(G29,G11,G15,G31,G25,G27,G19,G23,G21,G17,G13,G9,G7)</f>
        <v>16</v>
      </c>
      <c r="H34" s="217">
        <f t="shared" si="2"/>
        <v>3.7296037296037296E-2</v>
      </c>
      <c r="I34" s="215">
        <f>SUM(I29,I11,I15,I31,I25,I27,I19,I23,I21,I17,I13,I9,I7)</f>
        <v>16</v>
      </c>
      <c r="J34" s="217">
        <f t="shared" si="3"/>
        <v>3.7296037296037296E-2</v>
      </c>
      <c r="K34" s="215">
        <f>SUM(K29,K11,K15,K31,K25,K27,K19,K23,K21,K17,K13,K9,K7)</f>
        <v>11</v>
      </c>
      <c r="L34" s="217">
        <f t="shared" si="4"/>
        <v>2.564102564102564E-2</v>
      </c>
      <c r="M34" s="215">
        <f>SUM(M29,M11,M15,M31,M25,M27,M19,M23,M21,M17,M13,M9,M7)</f>
        <v>429</v>
      </c>
      <c r="N34" s="217">
        <f t="shared" si="5"/>
        <v>1</v>
      </c>
    </row>
  </sheetData>
  <mergeCells count="22">
    <mergeCell ref="A2:N2"/>
    <mergeCell ref="C4:N4"/>
    <mergeCell ref="E5:F5"/>
    <mergeCell ref="G5:H5"/>
    <mergeCell ref="I5:J5"/>
    <mergeCell ref="K5:L5"/>
    <mergeCell ref="M5:N5"/>
    <mergeCell ref="A10:A11"/>
    <mergeCell ref="A28:A29"/>
    <mergeCell ref="C5:D5"/>
    <mergeCell ref="A33:A34"/>
    <mergeCell ref="A24:A25"/>
    <mergeCell ref="A30:A31"/>
    <mergeCell ref="A14:A15"/>
    <mergeCell ref="A22:A23"/>
    <mergeCell ref="A18:A19"/>
    <mergeCell ref="A26:A27"/>
    <mergeCell ref="A6:A7"/>
    <mergeCell ref="A8:A9"/>
    <mergeCell ref="A12:A13"/>
    <mergeCell ref="A16:A17"/>
    <mergeCell ref="A20:A21"/>
  </mergeCells>
  <pageMargins left="0.7" right="0.7" top="0.75" bottom="0.75" header="0.3" footer="0.3"/>
  <ignoredErrors>
    <ignoredError sqref="B33:C34 K33:K34 I33:I34 G33:G34 E33:E34 D33:D34 F33:F34 H33:H34 J33:J34 L33:L34" formula="1"/>
  </ignoredErrors>
</worksheet>
</file>

<file path=xl/worksheets/sheet15.xml><?xml version="1.0" encoding="utf-8"?>
<worksheet xmlns="http://schemas.openxmlformats.org/spreadsheetml/2006/main" xmlns:r="http://schemas.openxmlformats.org/officeDocument/2006/relationships">
  <dimension ref="A1:BH78"/>
  <sheetViews>
    <sheetView showGridLines="0" zoomScaleNormal="100" workbookViewId="0">
      <selection activeCell="S5" sqref="S5"/>
    </sheetView>
  </sheetViews>
  <sheetFormatPr defaultRowHeight="15"/>
  <cols>
    <col min="17" max="18" width="9.140625" style="31"/>
    <col min="19" max="19" width="30.85546875" style="31" customWidth="1"/>
    <col min="20" max="36" width="9.140625" style="31"/>
    <col min="43" max="43" width="21.85546875" customWidth="1"/>
  </cols>
  <sheetData>
    <row r="1" spans="1:44" ht="12" customHeight="1"/>
    <row r="2" spans="1:44" ht="30" customHeight="1">
      <c r="A2" s="328" t="s">
        <v>207</v>
      </c>
      <c r="B2" s="328"/>
      <c r="C2" s="328"/>
      <c r="D2" s="328"/>
      <c r="E2" s="328"/>
      <c r="F2" s="328"/>
      <c r="G2" s="328"/>
      <c r="H2" s="328"/>
      <c r="I2" s="328"/>
      <c r="J2" s="328"/>
      <c r="K2" s="328"/>
      <c r="L2" s="328"/>
      <c r="M2" s="328"/>
      <c r="N2" s="328"/>
      <c r="R2" s="24"/>
      <c r="S2" s="26"/>
      <c r="T2" s="388"/>
      <c r="U2" s="388"/>
      <c r="V2" s="388"/>
      <c r="W2" s="388"/>
      <c r="X2" s="388"/>
      <c r="Y2" s="388"/>
      <c r="Z2" s="388"/>
      <c r="AA2" s="388"/>
      <c r="AB2" s="388"/>
      <c r="AC2" s="388"/>
      <c r="AD2" s="388"/>
      <c r="AE2" s="388"/>
      <c r="AF2" s="388"/>
      <c r="AG2" s="388"/>
      <c r="AH2" s="388"/>
      <c r="AI2" s="388"/>
      <c r="AK2" s="6"/>
    </row>
    <row r="3" spans="1:44">
      <c r="R3" s="24"/>
      <c r="S3" s="1"/>
      <c r="T3" s="365" t="s">
        <v>47</v>
      </c>
      <c r="U3" s="365"/>
      <c r="V3" s="365"/>
      <c r="W3" s="365"/>
      <c r="X3" s="365"/>
      <c r="Y3" s="365"/>
      <c r="Z3" s="365"/>
      <c r="AA3" s="365"/>
      <c r="AB3" s="365"/>
      <c r="AC3" s="365"/>
      <c r="AD3" s="365"/>
      <c r="AE3" s="365"/>
      <c r="AF3" s="389"/>
      <c r="AG3" s="389"/>
      <c r="AH3" s="389"/>
      <c r="AI3" s="389"/>
      <c r="AJ3" s="37"/>
      <c r="AK3" s="6"/>
    </row>
    <row r="4" spans="1:44">
      <c r="R4" s="24"/>
      <c r="S4" s="136" t="s">
        <v>52</v>
      </c>
      <c r="T4" s="365" t="s">
        <v>138</v>
      </c>
      <c r="U4" s="365"/>
      <c r="V4" s="365" t="s">
        <v>51</v>
      </c>
      <c r="W4" s="365"/>
      <c r="X4" s="365" t="s">
        <v>50</v>
      </c>
      <c r="Y4" s="365"/>
      <c r="Z4" s="365" t="s">
        <v>136</v>
      </c>
      <c r="AA4" s="365"/>
      <c r="AB4" s="365" t="s">
        <v>26</v>
      </c>
      <c r="AC4" s="365"/>
      <c r="AD4" s="365" t="s">
        <v>27</v>
      </c>
      <c r="AE4" s="365"/>
      <c r="AF4" s="27"/>
      <c r="AG4" s="28"/>
      <c r="AH4" s="27"/>
      <c r="AI4" s="28"/>
      <c r="AJ4" s="22"/>
      <c r="AK4" s="21"/>
      <c r="AL4" s="21"/>
      <c r="AM4" s="21"/>
      <c r="AN4" s="21"/>
      <c r="AO4" s="21"/>
      <c r="AP4" s="21"/>
      <c r="AQ4" s="21"/>
      <c r="AR4" s="21"/>
    </row>
    <row r="5" spans="1:44" ht="18.75" customHeight="1">
      <c r="S5" s="136" t="s">
        <v>46</v>
      </c>
      <c r="T5" s="136">
        <v>271</v>
      </c>
      <c r="U5" s="137">
        <v>0.63170163170163174</v>
      </c>
      <c r="V5" s="136">
        <v>51</v>
      </c>
      <c r="W5" s="137">
        <v>0.11888111888111888</v>
      </c>
      <c r="X5" s="136">
        <v>39</v>
      </c>
      <c r="Y5" s="137">
        <v>9.0909090909090912E-2</v>
      </c>
      <c r="Z5" s="136">
        <v>67</v>
      </c>
      <c r="AA5" s="137">
        <v>0.15617715617715619</v>
      </c>
      <c r="AB5" s="136">
        <v>1</v>
      </c>
      <c r="AC5" s="137">
        <v>2.331002331002331E-3</v>
      </c>
      <c r="AD5" s="136">
        <v>429</v>
      </c>
      <c r="AE5" s="137">
        <v>1</v>
      </c>
      <c r="AF5" s="21"/>
      <c r="AG5" s="21"/>
      <c r="AH5" s="21"/>
      <c r="AI5" s="21"/>
      <c r="AJ5" s="21"/>
      <c r="AK5" s="21"/>
      <c r="AL5" s="21"/>
      <c r="AM5" s="21"/>
      <c r="AN5" s="21"/>
      <c r="AO5" s="21"/>
      <c r="AP5" s="21"/>
      <c r="AQ5" s="21"/>
      <c r="AR5" s="21"/>
    </row>
    <row r="6" spans="1:44">
      <c r="R6" s="24"/>
      <c r="S6" s="136" t="s">
        <v>32</v>
      </c>
      <c r="T6" s="136">
        <v>14</v>
      </c>
      <c r="U6" s="137">
        <v>0.42424242424242425</v>
      </c>
      <c r="V6" s="136">
        <v>4</v>
      </c>
      <c r="W6" s="137">
        <v>0.12121212121212122</v>
      </c>
      <c r="X6" s="136">
        <v>10</v>
      </c>
      <c r="Y6" s="137">
        <v>0.30303030303030304</v>
      </c>
      <c r="Z6" s="136">
        <v>5</v>
      </c>
      <c r="AA6" s="137">
        <v>0.15151515151515152</v>
      </c>
      <c r="AB6" s="136">
        <v>0</v>
      </c>
      <c r="AC6" s="137">
        <v>0</v>
      </c>
      <c r="AD6" s="136">
        <v>33</v>
      </c>
      <c r="AE6" s="137">
        <v>1</v>
      </c>
      <c r="AF6" s="30"/>
      <c r="AG6" s="29"/>
      <c r="AH6" s="30"/>
      <c r="AI6" s="29"/>
      <c r="AJ6" s="21"/>
      <c r="AK6" s="21"/>
      <c r="AL6" s="21"/>
      <c r="AM6" s="21"/>
      <c r="AN6" s="21"/>
      <c r="AO6" s="21"/>
      <c r="AP6" s="21"/>
      <c r="AQ6" s="21"/>
      <c r="AR6" s="21"/>
    </row>
    <row r="7" spans="1:44" ht="18.75" customHeight="1">
      <c r="R7" s="24"/>
      <c r="S7" s="136" t="s">
        <v>33</v>
      </c>
      <c r="T7" s="136">
        <v>5</v>
      </c>
      <c r="U7" s="137">
        <v>0.83333333333333337</v>
      </c>
      <c r="V7" s="136">
        <v>1</v>
      </c>
      <c r="W7" s="137">
        <v>0.16666666666666669</v>
      </c>
      <c r="X7" s="136">
        <v>0</v>
      </c>
      <c r="Y7" s="137">
        <v>0</v>
      </c>
      <c r="Z7" s="136">
        <v>0</v>
      </c>
      <c r="AA7" s="137">
        <v>0</v>
      </c>
      <c r="AB7" s="136">
        <v>0</v>
      </c>
      <c r="AC7" s="137">
        <v>0</v>
      </c>
      <c r="AD7" s="136">
        <v>6</v>
      </c>
      <c r="AE7" s="137">
        <v>1</v>
      </c>
      <c r="AF7" s="30"/>
      <c r="AG7" s="29"/>
      <c r="AH7" s="30"/>
      <c r="AI7" s="29"/>
      <c r="AJ7" s="21"/>
      <c r="AK7" s="21"/>
      <c r="AL7" s="21"/>
      <c r="AM7" s="21"/>
      <c r="AN7" s="21"/>
      <c r="AO7" s="21"/>
      <c r="AP7" s="21"/>
      <c r="AQ7" s="21"/>
      <c r="AR7" s="21"/>
    </row>
    <row r="8" spans="1:44" ht="18.75" customHeight="1">
      <c r="R8" s="24"/>
      <c r="S8" s="136" t="s">
        <v>44</v>
      </c>
      <c r="T8" s="136">
        <v>10</v>
      </c>
      <c r="U8" s="137">
        <v>0.625</v>
      </c>
      <c r="V8" s="136">
        <v>1</v>
      </c>
      <c r="W8" s="137">
        <v>6.25E-2</v>
      </c>
      <c r="X8" s="136">
        <v>3</v>
      </c>
      <c r="Y8" s="137">
        <v>0.1875</v>
      </c>
      <c r="Z8" s="136">
        <v>2</v>
      </c>
      <c r="AA8" s="137">
        <v>0.125</v>
      </c>
      <c r="AB8" s="136">
        <v>0</v>
      </c>
      <c r="AC8" s="137">
        <v>0</v>
      </c>
      <c r="AD8" s="136">
        <v>16</v>
      </c>
      <c r="AE8" s="137">
        <v>1</v>
      </c>
      <c r="AF8" s="30"/>
      <c r="AG8" s="29"/>
      <c r="AH8" s="30"/>
      <c r="AI8" s="29"/>
      <c r="AJ8" s="21"/>
      <c r="AK8" s="21"/>
      <c r="AL8" s="21"/>
      <c r="AM8" s="21"/>
      <c r="AN8" s="21"/>
      <c r="AO8" s="21"/>
      <c r="AP8" s="21"/>
      <c r="AQ8" s="21"/>
      <c r="AR8" s="21"/>
    </row>
    <row r="9" spans="1:44" ht="18.75" customHeight="1">
      <c r="R9" s="24"/>
      <c r="S9" s="136" t="s">
        <v>35</v>
      </c>
      <c r="T9" s="136">
        <v>4</v>
      </c>
      <c r="U9" s="137">
        <v>0.125</v>
      </c>
      <c r="V9" s="136">
        <v>5</v>
      </c>
      <c r="W9" s="137">
        <v>0.15625</v>
      </c>
      <c r="X9" s="136">
        <v>5</v>
      </c>
      <c r="Y9" s="137">
        <v>0.15625</v>
      </c>
      <c r="Z9" s="136">
        <v>18</v>
      </c>
      <c r="AA9" s="137">
        <v>0.5625</v>
      </c>
      <c r="AB9" s="136">
        <v>0</v>
      </c>
      <c r="AC9" s="137">
        <v>0</v>
      </c>
      <c r="AD9" s="136">
        <v>32</v>
      </c>
      <c r="AE9" s="137">
        <v>1</v>
      </c>
      <c r="AF9" s="30"/>
      <c r="AG9" s="29"/>
      <c r="AH9" s="30"/>
      <c r="AI9" s="29"/>
      <c r="AJ9" s="21"/>
      <c r="AK9" s="21"/>
      <c r="AL9" s="21"/>
      <c r="AM9" s="21"/>
      <c r="AN9" s="21"/>
      <c r="AO9" s="21"/>
      <c r="AP9" s="21"/>
      <c r="AQ9" s="21"/>
      <c r="AR9" s="21"/>
    </row>
    <row r="10" spans="1:44" ht="18.75" customHeight="1">
      <c r="R10" s="24"/>
      <c r="S10" s="136" t="s">
        <v>42</v>
      </c>
      <c r="T10" s="136">
        <v>25</v>
      </c>
      <c r="U10" s="137">
        <v>0.86206896551724133</v>
      </c>
      <c r="V10" s="136">
        <v>1</v>
      </c>
      <c r="W10" s="137">
        <v>3.4482758620689655E-2</v>
      </c>
      <c r="X10" s="136">
        <v>1</v>
      </c>
      <c r="Y10" s="137">
        <v>3.4482758620689655E-2</v>
      </c>
      <c r="Z10" s="136">
        <v>2</v>
      </c>
      <c r="AA10" s="137">
        <v>6.8965517241379309E-2</v>
      </c>
      <c r="AB10" s="136">
        <v>0</v>
      </c>
      <c r="AC10" s="137">
        <v>0</v>
      </c>
      <c r="AD10" s="136">
        <v>29</v>
      </c>
      <c r="AE10" s="137">
        <v>1</v>
      </c>
      <c r="AF10" s="30"/>
      <c r="AG10" s="29"/>
      <c r="AH10" s="30"/>
      <c r="AI10" s="29"/>
      <c r="AJ10" s="21"/>
      <c r="AK10" s="21"/>
      <c r="AL10" s="21"/>
      <c r="AM10" s="21"/>
      <c r="AN10" s="21"/>
      <c r="AO10" s="21"/>
      <c r="AP10" s="21"/>
      <c r="AQ10" s="21"/>
      <c r="AR10" s="21"/>
    </row>
    <row r="11" spans="1:44" ht="18.75" customHeight="1">
      <c r="R11" s="24"/>
      <c r="S11" s="136" t="s">
        <v>36</v>
      </c>
      <c r="T11" s="136">
        <v>58</v>
      </c>
      <c r="U11" s="137">
        <v>0.77333333333333332</v>
      </c>
      <c r="V11" s="136">
        <v>7</v>
      </c>
      <c r="W11" s="137">
        <v>9.3333333333333338E-2</v>
      </c>
      <c r="X11" s="136">
        <v>3</v>
      </c>
      <c r="Y11" s="137">
        <v>0.04</v>
      </c>
      <c r="Z11" s="136">
        <v>7</v>
      </c>
      <c r="AA11" s="137">
        <v>9.3333333333333338E-2</v>
      </c>
      <c r="AB11" s="136">
        <v>0</v>
      </c>
      <c r="AC11" s="137">
        <v>0</v>
      </c>
      <c r="AD11" s="136">
        <v>75</v>
      </c>
      <c r="AE11" s="137">
        <v>1</v>
      </c>
      <c r="AF11" s="30"/>
      <c r="AG11" s="29"/>
      <c r="AH11" s="30"/>
      <c r="AI11" s="29"/>
      <c r="AJ11" s="21"/>
      <c r="AK11" s="21"/>
      <c r="AL11" s="21"/>
      <c r="AM11" s="21"/>
      <c r="AN11" s="21"/>
      <c r="AO11" s="21"/>
      <c r="AP11" s="21"/>
      <c r="AQ11" s="21"/>
      <c r="AR11" s="21"/>
    </row>
    <row r="12" spans="1:44" ht="18.75" customHeight="1">
      <c r="R12" s="24"/>
      <c r="S12" s="136" t="s">
        <v>38</v>
      </c>
      <c r="T12" s="136">
        <v>42</v>
      </c>
      <c r="U12" s="137">
        <v>0.84</v>
      </c>
      <c r="V12" s="136">
        <v>5</v>
      </c>
      <c r="W12" s="137">
        <v>0.1</v>
      </c>
      <c r="X12" s="136">
        <v>0</v>
      </c>
      <c r="Y12" s="137">
        <v>0</v>
      </c>
      <c r="Z12" s="136">
        <v>2</v>
      </c>
      <c r="AA12" s="137">
        <v>0.04</v>
      </c>
      <c r="AB12" s="136">
        <v>1</v>
      </c>
      <c r="AC12" s="137">
        <v>0.02</v>
      </c>
      <c r="AD12" s="136">
        <v>50</v>
      </c>
      <c r="AE12" s="137">
        <v>1</v>
      </c>
      <c r="AF12" s="30"/>
      <c r="AG12" s="29"/>
      <c r="AH12" s="30"/>
      <c r="AI12" s="29"/>
      <c r="AJ12" s="21"/>
      <c r="AK12" s="21"/>
      <c r="AL12" s="21"/>
      <c r="AM12" s="21"/>
      <c r="AN12" s="21"/>
      <c r="AO12" s="21"/>
      <c r="AP12" s="21"/>
      <c r="AQ12" s="21"/>
      <c r="AR12" s="21"/>
    </row>
    <row r="13" spans="1:44" ht="18.75" customHeight="1">
      <c r="R13" s="24"/>
      <c r="S13" s="136" t="s">
        <v>34</v>
      </c>
      <c r="T13" s="136">
        <v>23</v>
      </c>
      <c r="U13" s="137">
        <v>0.58974358974358976</v>
      </c>
      <c r="V13" s="136">
        <v>11</v>
      </c>
      <c r="W13" s="137">
        <v>0.28205128205128205</v>
      </c>
      <c r="X13" s="136">
        <v>1</v>
      </c>
      <c r="Y13" s="137">
        <v>2.5641025641025644E-2</v>
      </c>
      <c r="Z13" s="136">
        <v>4</v>
      </c>
      <c r="AA13" s="137">
        <v>0.10256410256410257</v>
      </c>
      <c r="AB13" s="136">
        <v>0</v>
      </c>
      <c r="AC13" s="137">
        <v>0</v>
      </c>
      <c r="AD13" s="136">
        <v>39</v>
      </c>
      <c r="AE13" s="137">
        <v>1</v>
      </c>
      <c r="AF13" s="30"/>
      <c r="AG13" s="29"/>
      <c r="AH13" s="30"/>
      <c r="AI13" s="29"/>
      <c r="AJ13" s="21"/>
      <c r="AK13" s="21"/>
      <c r="AL13" s="21"/>
      <c r="AM13" s="21"/>
      <c r="AN13" s="21"/>
      <c r="AO13" s="21"/>
      <c r="AP13" s="21"/>
      <c r="AQ13" s="21"/>
      <c r="AR13" s="21"/>
    </row>
    <row r="14" spans="1:44" ht="18.75" customHeight="1">
      <c r="R14" s="24"/>
      <c r="S14" s="136" t="s">
        <v>37</v>
      </c>
      <c r="T14" s="136">
        <v>10</v>
      </c>
      <c r="U14" s="137">
        <v>0.45454545454545453</v>
      </c>
      <c r="V14" s="136">
        <v>5</v>
      </c>
      <c r="W14" s="137">
        <v>0.22727272727272727</v>
      </c>
      <c r="X14" s="136">
        <v>6</v>
      </c>
      <c r="Y14" s="137">
        <v>0.27272727272727271</v>
      </c>
      <c r="Z14" s="136">
        <v>1</v>
      </c>
      <c r="AA14" s="137">
        <v>4.5454545454545456E-2</v>
      </c>
      <c r="AB14" s="136">
        <v>0</v>
      </c>
      <c r="AC14" s="137">
        <v>0</v>
      </c>
      <c r="AD14" s="136">
        <v>22</v>
      </c>
      <c r="AE14" s="137">
        <v>1</v>
      </c>
      <c r="AF14" s="30"/>
      <c r="AG14" s="29"/>
      <c r="AH14" s="30"/>
      <c r="AI14" s="29"/>
      <c r="AJ14" s="21"/>
      <c r="AK14" s="21"/>
      <c r="AL14" s="21"/>
      <c r="AM14" s="21"/>
      <c r="AN14" s="21"/>
      <c r="AO14" s="21"/>
      <c r="AP14" s="21"/>
      <c r="AQ14" s="21"/>
      <c r="AR14" s="21"/>
    </row>
    <row r="15" spans="1:44" ht="18.75" customHeight="1">
      <c r="R15" s="24"/>
      <c r="S15" s="136" t="s">
        <v>40</v>
      </c>
      <c r="T15" s="136">
        <v>40</v>
      </c>
      <c r="U15" s="137">
        <v>0.61538461538461542</v>
      </c>
      <c r="V15" s="136">
        <v>3</v>
      </c>
      <c r="W15" s="137">
        <v>4.6153846153846149E-2</v>
      </c>
      <c r="X15" s="136">
        <v>4</v>
      </c>
      <c r="Y15" s="137">
        <v>6.1538461538461542E-2</v>
      </c>
      <c r="Z15" s="136">
        <v>18</v>
      </c>
      <c r="AA15" s="137">
        <v>0.27692307692307694</v>
      </c>
      <c r="AB15" s="136">
        <v>0</v>
      </c>
      <c r="AC15" s="137">
        <v>0</v>
      </c>
      <c r="AD15" s="136">
        <v>65</v>
      </c>
      <c r="AE15" s="137">
        <v>1</v>
      </c>
      <c r="AF15" s="30"/>
      <c r="AG15" s="29"/>
      <c r="AH15" s="30"/>
      <c r="AI15" s="29"/>
      <c r="AJ15" s="21"/>
      <c r="AK15" s="21"/>
      <c r="AL15" s="21"/>
      <c r="AM15" s="21"/>
      <c r="AN15" s="21"/>
      <c r="AO15" s="21"/>
      <c r="AP15" s="21"/>
      <c r="AQ15" s="21"/>
      <c r="AR15" s="21"/>
    </row>
    <row r="16" spans="1:44" ht="18.75" customHeight="1">
      <c r="R16" s="24"/>
      <c r="S16" s="136" t="s">
        <v>39</v>
      </c>
      <c r="T16" s="136">
        <v>1</v>
      </c>
      <c r="U16" s="137">
        <v>0.5</v>
      </c>
      <c r="V16" s="136">
        <v>1</v>
      </c>
      <c r="W16" s="137">
        <v>0.5</v>
      </c>
      <c r="X16" s="136">
        <v>0</v>
      </c>
      <c r="Y16" s="137">
        <v>0</v>
      </c>
      <c r="Z16" s="136">
        <v>0</v>
      </c>
      <c r="AA16" s="137">
        <v>0</v>
      </c>
      <c r="AB16" s="136">
        <v>0</v>
      </c>
      <c r="AC16" s="137">
        <v>0</v>
      </c>
      <c r="AD16" s="136">
        <v>2</v>
      </c>
      <c r="AE16" s="137">
        <v>1</v>
      </c>
      <c r="AF16" s="30"/>
      <c r="AG16" s="29"/>
      <c r="AH16" s="30"/>
      <c r="AI16" s="29"/>
      <c r="AJ16" s="21"/>
      <c r="AK16" s="21"/>
      <c r="AL16" s="21"/>
      <c r="AM16" s="21"/>
      <c r="AN16" s="21"/>
      <c r="AO16" s="21"/>
      <c r="AP16" s="21"/>
      <c r="AQ16" s="21"/>
      <c r="AR16" s="21"/>
    </row>
    <row r="17" spans="1:44" ht="18.75" customHeight="1">
      <c r="R17" s="24"/>
      <c r="S17" s="136" t="s">
        <v>45</v>
      </c>
      <c r="T17" s="136">
        <v>2</v>
      </c>
      <c r="U17" s="137">
        <v>1</v>
      </c>
      <c r="V17" s="136">
        <v>0</v>
      </c>
      <c r="W17" s="137">
        <v>0</v>
      </c>
      <c r="X17" s="136">
        <v>0</v>
      </c>
      <c r="Y17" s="137">
        <v>0</v>
      </c>
      <c r="Z17" s="136">
        <v>0</v>
      </c>
      <c r="AA17" s="137">
        <v>0</v>
      </c>
      <c r="AB17" s="136">
        <v>0</v>
      </c>
      <c r="AC17" s="137">
        <v>0</v>
      </c>
      <c r="AD17" s="136">
        <v>2</v>
      </c>
      <c r="AE17" s="137">
        <v>1</v>
      </c>
      <c r="AF17" s="21"/>
      <c r="AG17" s="21"/>
      <c r="AH17" s="21"/>
      <c r="AI17" s="21"/>
      <c r="AJ17" s="21"/>
      <c r="AK17" s="21"/>
      <c r="AL17" s="21"/>
      <c r="AM17" s="21"/>
      <c r="AN17" s="21"/>
      <c r="AO17" s="21"/>
      <c r="AP17" s="21"/>
      <c r="AQ17" s="21"/>
      <c r="AR17" s="21"/>
    </row>
    <row r="18" spans="1:44" ht="18.75" customHeight="1">
      <c r="R18" s="24"/>
      <c r="S18" s="136" t="s">
        <v>41</v>
      </c>
      <c r="T18" s="136">
        <v>37</v>
      </c>
      <c r="U18" s="137">
        <v>0.63793103448275867</v>
      </c>
      <c r="V18" s="136">
        <v>7</v>
      </c>
      <c r="W18" s="137">
        <v>0.12068965517241378</v>
      </c>
      <c r="X18" s="136">
        <v>6</v>
      </c>
      <c r="Y18" s="137">
        <v>0.10344827586206896</v>
      </c>
      <c r="Z18" s="136">
        <v>8</v>
      </c>
      <c r="AA18" s="137">
        <v>0.13793103448275862</v>
      </c>
      <c r="AB18" s="136">
        <v>0</v>
      </c>
      <c r="AC18" s="137">
        <v>0</v>
      </c>
      <c r="AD18" s="136">
        <v>58</v>
      </c>
      <c r="AE18" s="137">
        <v>1</v>
      </c>
      <c r="AF18" s="30"/>
      <c r="AG18" s="29"/>
      <c r="AH18" s="30"/>
      <c r="AI18" s="29"/>
      <c r="AJ18" s="21"/>
      <c r="AK18" s="21"/>
      <c r="AL18" s="21"/>
      <c r="AM18" s="21"/>
      <c r="AN18" s="21"/>
      <c r="AO18" s="21"/>
      <c r="AP18" s="21"/>
      <c r="AQ18" s="21"/>
      <c r="AR18" s="21"/>
    </row>
    <row r="20" spans="1:44">
      <c r="AK20" s="6"/>
    </row>
    <row r="21" spans="1:44">
      <c r="AK21" s="6"/>
    </row>
    <row r="25" spans="1:44">
      <c r="A25" s="211" t="s">
        <v>197</v>
      </c>
    </row>
    <row r="26" spans="1:44" ht="32.25" customHeight="1">
      <c r="A26" s="340" t="s">
        <v>240</v>
      </c>
      <c r="B26" s="340"/>
      <c r="C26" s="340"/>
      <c r="D26" s="340"/>
      <c r="E26" s="340"/>
      <c r="F26" s="340"/>
      <c r="G26" s="340"/>
      <c r="H26" s="340"/>
      <c r="I26" s="340"/>
      <c r="J26" s="340"/>
      <c r="K26" s="340"/>
      <c r="L26" s="340"/>
      <c r="M26" s="340"/>
      <c r="N26" s="340"/>
      <c r="O26" s="21"/>
    </row>
    <row r="27" spans="1:44" ht="45" customHeight="1">
      <c r="A27" s="340" t="s">
        <v>238</v>
      </c>
      <c r="B27" s="340"/>
      <c r="C27" s="340"/>
      <c r="D27" s="340"/>
      <c r="E27" s="340"/>
      <c r="F27" s="340"/>
      <c r="G27" s="340"/>
      <c r="H27" s="340"/>
      <c r="I27" s="340"/>
      <c r="J27" s="340"/>
      <c r="K27" s="340"/>
      <c r="L27" s="340"/>
      <c r="M27" s="340"/>
      <c r="N27" s="340"/>
    </row>
    <row r="28" spans="1:44" ht="18.75" customHeight="1">
      <c r="A28" s="226" t="s">
        <v>241</v>
      </c>
      <c r="B28" s="226"/>
      <c r="C28" s="226"/>
      <c r="D28" s="226"/>
      <c r="E28" s="226"/>
      <c r="F28" s="226"/>
      <c r="G28" s="226"/>
      <c r="H28" s="226"/>
      <c r="I28" s="226"/>
      <c r="J28" s="226"/>
      <c r="K28" s="226"/>
      <c r="L28" s="226"/>
      <c r="M28" s="226"/>
      <c r="N28" s="226"/>
    </row>
    <row r="29" spans="1:44" ht="45" customHeight="1">
      <c r="Q29"/>
      <c r="R29"/>
      <c r="S29"/>
      <c r="T29"/>
      <c r="U29"/>
      <c r="V29"/>
      <c r="W29"/>
      <c r="X29"/>
      <c r="Y29"/>
      <c r="Z29"/>
      <c r="AA29"/>
      <c r="AB29"/>
      <c r="AC29"/>
      <c r="AD29"/>
      <c r="AE29"/>
      <c r="AF29"/>
      <c r="AG29"/>
      <c r="AH29"/>
      <c r="AI29"/>
      <c r="AJ29"/>
    </row>
    <row r="63" spans="60:60">
      <c r="BH63" s="15"/>
    </row>
    <row r="64" spans="60:60" ht="34.5" customHeight="1">
      <c r="BH64" s="15"/>
    </row>
    <row r="65" spans="58:60" ht="15.75" customHeight="1">
      <c r="BH65" s="15"/>
    </row>
    <row r="66" spans="58:60">
      <c r="BH66" s="15"/>
    </row>
    <row r="67" spans="58:60">
      <c r="BH67" s="15"/>
    </row>
    <row r="68" spans="58:60">
      <c r="BH68" s="15"/>
    </row>
    <row r="69" spans="58:60">
      <c r="BH69" s="15"/>
    </row>
    <row r="70" spans="58:60">
      <c r="BH70" s="15"/>
    </row>
    <row r="71" spans="58:60">
      <c r="BH71" s="15"/>
    </row>
    <row r="72" spans="58:60">
      <c r="BH72" s="15"/>
    </row>
    <row r="73" spans="58:60">
      <c r="BH73" s="15"/>
    </row>
    <row r="74" spans="58:60">
      <c r="BH74" s="15"/>
    </row>
    <row r="75" spans="58:60">
      <c r="BH75" s="15"/>
    </row>
    <row r="76" spans="58:60">
      <c r="BH76" s="15"/>
    </row>
    <row r="78" spans="58:60">
      <c r="BF78" s="23"/>
    </row>
  </sheetData>
  <mergeCells count="13">
    <mergeCell ref="A2:N2"/>
    <mergeCell ref="T2:AI2"/>
    <mergeCell ref="AF3:AG3"/>
    <mergeCell ref="AH3:AI3"/>
    <mergeCell ref="T3:AE3"/>
    <mergeCell ref="Z4:AA4"/>
    <mergeCell ref="AB4:AC4"/>
    <mergeCell ref="AD4:AE4"/>
    <mergeCell ref="A27:N27"/>
    <mergeCell ref="A26:N26"/>
    <mergeCell ref="T4:U4"/>
    <mergeCell ref="V4:W4"/>
    <mergeCell ref="X4:Y4"/>
  </mergeCell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dimension ref="A2:Q19"/>
  <sheetViews>
    <sheetView showGridLines="0" workbookViewId="0">
      <selection activeCell="P25" sqref="P25"/>
    </sheetView>
  </sheetViews>
  <sheetFormatPr defaultRowHeight="15"/>
  <cols>
    <col min="1" max="1" width="23.7109375" customWidth="1"/>
  </cols>
  <sheetData>
    <row r="2" spans="1:17" ht="29.25" customHeight="1">
      <c r="A2" s="328" t="s">
        <v>215</v>
      </c>
      <c r="B2" s="328"/>
      <c r="C2" s="328"/>
      <c r="D2" s="328"/>
      <c r="E2" s="328"/>
      <c r="F2" s="328"/>
      <c r="G2" s="328"/>
      <c r="H2" s="328"/>
      <c r="I2" s="328"/>
      <c r="J2" s="328"/>
      <c r="K2" s="328"/>
      <c r="L2" s="328"/>
      <c r="M2" s="328"/>
    </row>
    <row r="4" spans="1:17" ht="20.25" customHeight="1">
      <c r="A4" s="154"/>
      <c r="B4" s="391" t="s">
        <v>47</v>
      </c>
      <c r="C4" s="392"/>
      <c r="D4" s="392"/>
      <c r="E4" s="392"/>
      <c r="F4" s="392"/>
      <c r="G4" s="392"/>
      <c r="H4" s="392"/>
      <c r="I4" s="392"/>
      <c r="J4" s="392"/>
      <c r="K4" s="392"/>
      <c r="L4" s="392"/>
      <c r="M4" s="393"/>
      <c r="N4" s="155"/>
      <c r="O4" s="156"/>
      <c r="P4" s="156"/>
      <c r="Q4" s="156"/>
    </row>
    <row r="5" spans="1:17" ht="23.25" customHeight="1">
      <c r="A5" s="263" t="s">
        <v>52</v>
      </c>
      <c r="B5" s="390" t="s">
        <v>138</v>
      </c>
      <c r="C5" s="390"/>
      <c r="D5" s="390" t="s">
        <v>51</v>
      </c>
      <c r="E5" s="390"/>
      <c r="F5" s="390" t="s">
        <v>50</v>
      </c>
      <c r="G5" s="390"/>
      <c r="H5" s="390" t="s">
        <v>136</v>
      </c>
      <c r="I5" s="390"/>
      <c r="J5" s="390" t="s">
        <v>26</v>
      </c>
      <c r="K5" s="390"/>
      <c r="L5" s="390" t="s">
        <v>27</v>
      </c>
      <c r="M5" s="394"/>
      <c r="N5" s="153"/>
    </row>
    <row r="6" spans="1:17" ht="15.75" customHeight="1">
      <c r="A6" s="258" t="s">
        <v>118</v>
      </c>
      <c r="B6" s="259">
        <v>14</v>
      </c>
      <c r="C6" s="260">
        <f>(B6/L6)</f>
        <v>0.42424242424242425</v>
      </c>
      <c r="D6" s="158">
        <v>4</v>
      </c>
      <c r="E6" s="260">
        <f>(D6/L6)</f>
        <v>0.12121212121212122</v>
      </c>
      <c r="F6" s="158">
        <v>10</v>
      </c>
      <c r="G6" s="260">
        <f>(F6/L6)</f>
        <v>0.30303030303030304</v>
      </c>
      <c r="H6" s="158">
        <v>5</v>
      </c>
      <c r="I6" s="260">
        <f>(H6/L6)</f>
        <v>0.15151515151515152</v>
      </c>
      <c r="J6" s="158">
        <v>0</v>
      </c>
      <c r="K6" s="260">
        <f>(J6/L6)</f>
        <v>0</v>
      </c>
      <c r="L6" s="158">
        <v>33</v>
      </c>
      <c r="M6" s="157">
        <f>SUM(C6,E6,G6,I6,K6)</f>
        <v>0.99999999999999989</v>
      </c>
      <c r="N6" s="153"/>
    </row>
    <row r="7" spans="1:17" ht="15.75" customHeight="1">
      <c r="A7" s="258" t="s">
        <v>33</v>
      </c>
      <c r="B7" s="259">
        <v>5</v>
      </c>
      <c r="C7" s="260">
        <f t="shared" ref="C7:C19" si="0">(B7/L7)</f>
        <v>0.83333333333333337</v>
      </c>
      <c r="D7" s="158">
        <v>1</v>
      </c>
      <c r="E7" s="260">
        <f t="shared" ref="E7:E19" si="1">(D7/L7)</f>
        <v>0.16666666666666666</v>
      </c>
      <c r="F7" s="158">
        <v>0</v>
      </c>
      <c r="G7" s="260">
        <f t="shared" ref="G7:G19" si="2">(F7/L7)</f>
        <v>0</v>
      </c>
      <c r="H7" s="158">
        <v>0</v>
      </c>
      <c r="I7" s="260">
        <f t="shared" ref="I7:I19" si="3">(H7/L7)</f>
        <v>0</v>
      </c>
      <c r="J7" s="158">
        <v>0</v>
      </c>
      <c r="K7" s="260">
        <f t="shared" ref="K7:K19" si="4">(J7/L7)</f>
        <v>0</v>
      </c>
      <c r="L7" s="158">
        <v>6</v>
      </c>
      <c r="M7" s="157">
        <f t="shared" ref="M7:M19" si="5">SUM(C7,E7,G7,I7,K7)</f>
        <v>1</v>
      </c>
      <c r="N7" s="153"/>
    </row>
    <row r="8" spans="1:17" ht="15.75" customHeight="1">
      <c r="A8" s="258" t="s">
        <v>62</v>
      </c>
      <c r="B8" s="259">
        <v>10</v>
      </c>
      <c r="C8" s="260">
        <f t="shared" si="0"/>
        <v>0.625</v>
      </c>
      <c r="D8" s="158">
        <v>1</v>
      </c>
      <c r="E8" s="260">
        <f t="shared" si="1"/>
        <v>6.25E-2</v>
      </c>
      <c r="F8" s="158">
        <v>3</v>
      </c>
      <c r="G8" s="260">
        <f t="shared" si="2"/>
        <v>0.1875</v>
      </c>
      <c r="H8" s="158">
        <v>2</v>
      </c>
      <c r="I8" s="260">
        <f t="shared" si="3"/>
        <v>0.125</v>
      </c>
      <c r="J8" s="158">
        <v>0</v>
      </c>
      <c r="K8" s="260">
        <f t="shared" si="4"/>
        <v>0</v>
      </c>
      <c r="L8" s="158">
        <v>16</v>
      </c>
      <c r="M8" s="157">
        <f t="shared" si="5"/>
        <v>1</v>
      </c>
      <c r="N8" s="153"/>
    </row>
    <row r="9" spans="1:17" ht="15.75" customHeight="1">
      <c r="A9" s="258" t="s">
        <v>35</v>
      </c>
      <c r="B9" s="259">
        <v>4</v>
      </c>
      <c r="C9" s="260">
        <f t="shared" si="0"/>
        <v>0.125</v>
      </c>
      <c r="D9" s="158">
        <v>5</v>
      </c>
      <c r="E9" s="260">
        <f t="shared" si="1"/>
        <v>0.15625</v>
      </c>
      <c r="F9" s="158">
        <v>5</v>
      </c>
      <c r="G9" s="260">
        <f t="shared" si="2"/>
        <v>0.15625</v>
      </c>
      <c r="H9" s="158">
        <v>18</v>
      </c>
      <c r="I9" s="260">
        <f t="shared" si="3"/>
        <v>0.5625</v>
      </c>
      <c r="J9" s="158">
        <v>0</v>
      </c>
      <c r="K9" s="260">
        <f t="shared" si="4"/>
        <v>0</v>
      </c>
      <c r="L9" s="158">
        <v>32</v>
      </c>
      <c r="M9" s="157">
        <f t="shared" si="5"/>
        <v>1</v>
      </c>
      <c r="N9" s="153"/>
    </row>
    <row r="10" spans="1:17" ht="15.75" customHeight="1">
      <c r="A10" s="258" t="s">
        <v>42</v>
      </c>
      <c r="B10" s="259">
        <v>25</v>
      </c>
      <c r="C10" s="260">
        <f t="shared" si="0"/>
        <v>0.86206896551724133</v>
      </c>
      <c r="D10" s="158">
        <v>1</v>
      </c>
      <c r="E10" s="260">
        <f t="shared" si="1"/>
        <v>3.4482758620689655E-2</v>
      </c>
      <c r="F10" s="158">
        <v>1</v>
      </c>
      <c r="G10" s="260">
        <f t="shared" si="2"/>
        <v>3.4482758620689655E-2</v>
      </c>
      <c r="H10" s="158">
        <v>2</v>
      </c>
      <c r="I10" s="260">
        <f t="shared" si="3"/>
        <v>6.8965517241379309E-2</v>
      </c>
      <c r="J10" s="158">
        <v>0</v>
      </c>
      <c r="K10" s="260">
        <f t="shared" si="4"/>
        <v>0</v>
      </c>
      <c r="L10" s="158">
        <v>29</v>
      </c>
      <c r="M10" s="157">
        <f t="shared" si="5"/>
        <v>0.99999999999999989</v>
      </c>
      <c r="N10" s="153"/>
    </row>
    <row r="11" spans="1:17" ht="15.75" customHeight="1">
      <c r="A11" s="258" t="s">
        <v>36</v>
      </c>
      <c r="B11" s="259">
        <v>58</v>
      </c>
      <c r="C11" s="260">
        <f t="shared" si="0"/>
        <v>0.77333333333333332</v>
      </c>
      <c r="D11" s="158">
        <v>7</v>
      </c>
      <c r="E11" s="260">
        <f t="shared" si="1"/>
        <v>9.3333333333333338E-2</v>
      </c>
      <c r="F11" s="158">
        <v>3</v>
      </c>
      <c r="G11" s="260">
        <f t="shared" si="2"/>
        <v>0.04</v>
      </c>
      <c r="H11" s="158">
        <v>7</v>
      </c>
      <c r="I11" s="260">
        <f t="shared" si="3"/>
        <v>9.3333333333333338E-2</v>
      </c>
      <c r="J11" s="158">
        <v>0</v>
      </c>
      <c r="K11" s="260">
        <f t="shared" si="4"/>
        <v>0</v>
      </c>
      <c r="L11" s="158">
        <v>75</v>
      </c>
      <c r="M11" s="157">
        <f t="shared" si="5"/>
        <v>1</v>
      </c>
      <c r="N11" s="153"/>
    </row>
    <row r="12" spans="1:17" ht="15.75" customHeight="1">
      <c r="A12" s="258" t="s">
        <v>38</v>
      </c>
      <c r="B12" s="259">
        <v>42</v>
      </c>
      <c r="C12" s="260">
        <f t="shared" si="0"/>
        <v>0.84</v>
      </c>
      <c r="D12" s="158">
        <v>5</v>
      </c>
      <c r="E12" s="260">
        <f t="shared" si="1"/>
        <v>0.1</v>
      </c>
      <c r="F12" s="158">
        <v>0</v>
      </c>
      <c r="G12" s="260">
        <f t="shared" si="2"/>
        <v>0</v>
      </c>
      <c r="H12" s="158">
        <v>2</v>
      </c>
      <c r="I12" s="260">
        <f t="shared" si="3"/>
        <v>0.04</v>
      </c>
      <c r="J12" s="158">
        <v>1</v>
      </c>
      <c r="K12" s="260">
        <f t="shared" si="4"/>
        <v>0.02</v>
      </c>
      <c r="L12" s="158">
        <v>50</v>
      </c>
      <c r="M12" s="157">
        <f t="shared" si="5"/>
        <v>1</v>
      </c>
      <c r="N12" s="153"/>
    </row>
    <row r="13" spans="1:17" ht="15.75" customHeight="1">
      <c r="A13" s="258" t="s">
        <v>34</v>
      </c>
      <c r="B13" s="259">
        <v>23</v>
      </c>
      <c r="C13" s="260">
        <f t="shared" si="0"/>
        <v>0.58974358974358976</v>
      </c>
      <c r="D13" s="158">
        <v>11</v>
      </c>
      <c r="E13" s="260">
        <f t="shared" si="1"/>
        <v>0.28205128205128205</v>
      </c>
      <c r="F13" s="158">
        <v>1</v>
      </c>
      <c r="G13" s="260">
        <f t="shared" si="2"/>
        <v>2.564102564102564E-2</v>
      </c>
      <c r="H13" s="158">
        <v>4</v>
      </c>
      <c r="I13" s="260">
        <f t="shared" si="3"/>
        <v>0.10256410256410256</v>
      </c>
      <c r="J13" s="158">
        <v>0</v>
      </c>
      <c r="K13" s="260">
        <f t="shared" si="4"/>
        <v>0</v>
      </c>
      <c r="L13" s="158">
        <v>39</v>
      </c>
      <c r="M13" s="157">
        <f t="shared" si="5"/>
        <v>1</v>
      </c>
      <c r="N13" s="153"/>
    </row>
    <row r="14" spans="1:17" ht="15.75" customHeight="1">
      <c r="A14" s="258" t="s">
        <v>37</v>
      </c>
      <c r="B14" s="259">
        <v>10</v>
      </c>
      <c r="C14" s="260">
        <f t="shared" si="0"/>
        <v>0.45454545454545453</v>
      </c>
      <c r="D14" s="158">
        <v>5</v>
      </c>
      <c r="E14" s="260">
        <f t="shared" si="1"/>
        <v>0.22727272727272727</v>
      </c>
      <c r="F14" s="158">
        <v>6</v>
      </c>
      <c r="G14" s="260">
        <f t="shared" si="2"/>
        <v>0.27272727272727271</v>
      </c>
      <c r="H14" s="158">
        <v>1</v>
      </c>
      <c r="I14" s="260">
        <f t="shared" si="3"/>
        <v>4.5454545454545456E-2</v>
      </c>
      <c r="J14" s="158">
        <v>0</v>
      </c>
      <c r="K14" s="260">
        <f t="shared" si="4"/>
        <v>0</v>
      </c>
      <c r="L14" s="158">
        <v>22</v>
      </c>
      <c r="M14" s="157">
        <f t="shared" si="5"/>
        <v>0.99999999999999989</v>
      </c>
      <c r="N14" s="153"/>
    </row>
    <row r="15" spans="1:17" ht="15.75" customHeight="1">
      <c r="A15" s="258" t="s">
        <v>40</v>
      </c>
      <c r="B15" s="259">
        <v>40</v>
      </c>
      <c r="C15" s="260">
        <f t="shared" si="0"/>
        <v>0.61538461538461542</v>
      </c>
      <c r="D15" s="158">
        <v>3</v>
      </c>
      <c r="E15" s="260">
        <f t="shared" si="1"/>
        <v>4.6153846153846156E-2</v>
      </c>
      <c r="F15" s="158">
        <v>4</v>
      </c>
      <c r="G15" s="260">
        <f t="shared" si="2"/>
        <v>6.1538461538461542E-2</v>
      </c>
      <c r="H15" s="158">
        <v>18</v>
      </c>
      <c r="I15" s="260">
        <f t="shared" si="3"/>
        <v>0.27692307692307694</v>
      </c>
      <c r="J15" s="158">
        <v>0</v>
      </c>
      <c r="K15" s="260">
        <f t="shared" si="4"/>
        <v>0</v>
      </c>
      <c r="L15" s="158">
        <v>65</v>
      </c>
      <c r="M15" s="157">
        <f t="shared" si="5"/>
        <v>1</v>
      </c>
      <c r="N15" s="153"/>
    </row>
    <row r="16" spans="1:17" ht="15.75" customHeight="1">
      <c r="A16" s="258" t="s">
        <v>39</v>
      </c>
      <c r="B16" s="259">
        <v>1</v>
      </c>
      <c r="C16" s="260">
        <f t="shared" si="0"/>
        <v>0.5</v>
      </c>
      <c r="D16" s="158">
        <v>1</v>
      </c>
      <c r="E16" s="260">
        <f t="shared" si="1"/>
        <v>0.5</v>
      </c>
      <c r="F16" s="158">
        <v>0</v>
      </c>
      <c r="G16" s="260">
        <f t="shared" si="2"/>
        <v>0</v>
      </c>
      <c r="H16" s="158">
        <v>0</v>
      </c>
      <c r="I16" s="260">
        <f t="shared" si="3"/>
        <v>0</v>
      </c>
      <c r="J16" s="158">
        <v>0</v>
      </c>
      <c r="K16" s="260">
        <f t="shared" si="4"/>
        <v>0</v>
      </c>
      <c r="L16" s="158">
        <v>2</v>
      </c>
      <c r="M16" s="157">
        <f t="shared" si="5"/>
        <v>1</v>
      </c>
      <c r="N16" s="153"/>
    </row>
    <row r="17" spans="1:14" ht="15.75" customHeight="1">
      <c r="A17" s="258" t="s">
        <v>45</v>
      </c>
      <c r="B17" s="259">
        <v>2</v>
      </c>
      <c r="C17" s="260">
        <f t="shared" si="0"/>
        <v>1</v>
      </c>
      <c r="D17" s="158">
        <v>0</v>
      </c>
      <c r="E17" s="260">
        <f t="shared" si="1"/>
        <v>0</v>
      </c>
      <c r="F17" s="158">
        <v>0</v>
      </c>
      <c r="G17" s="260">
        <f t="shared" si="2"/>
        <v>0</v>
      </c>
      <c r="H17" s="158">
        <v>0</v>
      </c>
      <c r="I17" s="260">
        <f t="shared" si="3"/>
        <v>0</v>
      </c>
      <c r="J17" s="158">
        <v>0</v>
      </c>
      <c r="K17" s="260">
        <f t="shared" si="4"/>
        <v>0</v>
      </c>
      <c r="L17" s="158">
        <v>2</v>
      </c>
      <c r="M17" s="157">
        <f t="shared" si="5"/>
        <v>1</v>
      </c>
      <c r="N17" s="153"/>
    </row>
    <row r="18" spans="1:14" ht="15.75" customHeight="1">
      <c r="A18" s="258" t="s">
        <v>41</v>
      </c>
      <c r="B18" s="259">
        <v>37</v>
      </c>
      <c r="C18" s="260">
        <f t="shared" si="0"/>
        <v>0.63793103448275867</v>
      </c>
      <c r="D18" s="158">
        <v>7</v>
      </c>
      <c r="E18" s="260">
        <f t="shared" si="1"/>
        <v>0.1206896551724138</v>
      </c>
      <c r="F18" s="158">
        <v>6</v>
      </c>
      <c r="G18" s="260">
        <f t="shared" si="2"/>
        <v>0.10344827586206896</v>
      </c>
      <c r="H18" s="158">
        <v>8</v>
      </c>
      <c r="I18" s="260">
        <f t="shared" si="3"/>
        <v>0.13793103448275862</v>
      </c>
      <c r="J18" s="158">
        <v>0</v>
      </c>
      <c r="K18" s="260">
        <f t="shared" si="4"/>
        <v>0</v>
      </c>
      <c r="L18" s="158">
        <v>58</v>
      </c>
      <c r="M18" s="157">
        <f t="shared" si="5"/>
        <v>1</v>
      </c>
      <c r="N18" s="153"/>
    </row>
    <row r="19" spans="1:14" ht="15.75" customHeight="1">
      <c r="A19" s="261" t="s">
        <v>46</v>
      </c>
      <c r="B19" s="215">
        <f>SUM(B6:B18)</f>
        <v>271</v>
      </c>
      <c r="C19" s="262">
        <f t="shared" si="0"/>
        <v>0.63170163170163174</v>
      </c>
      <c r="D19" s="215">
        <f>SUM(D6:D18)</f>
        <v>51</v>
      </c>
      <c r="E19" s="262">
        <f t="shared" si="1"/>
        <v>0.11888111888111888</v>
      </c>
      <c r="F19" s="215">
        <f>SUM(F6:F18)</f>
        <v>39</v>
      </c>
      <c r="G19" s="262">
        <f t="shared" si="2"/>
        <v>9.0909090909090912E-2</v>
      </c>
      <c r="H19" s="215">
        <f>SUM(H6:H18)</f>
        <v>67</v>
      </c>
      <c r="I19" s="262">
        <f t="shared" si="3"/>
        <v>0.15617715617715619</v>
      </c>
      <c r="J19" s="215">
        <f>SUM(J6:J18)</f>
        <v>1</v>
      </c>
      <c r="K19" s="262">
        <f t="shared" si="4"/>
        <v>2.331002331002331E-3</v>
      </c>
      <c r="L19" s="215">
        <f>SUM(L6:L18)</f>
        <v>429</v>
      </c>
      <c r="M19" s="216">
        <f t="shared" si="5"/>
        <v>1</v>
      </c>
    </row>
  </sheetData>
  <mergeCells count="8">
    <mergeCell ref="A2:M2"/>
    <mergeCell ref="B5:C5"/>
    <mergeCell ref="B4:M4"/>
    <mergeCell ref="D5:E5"/>
    <mergeCell ref="F5:G5"/>
    <mergeCell ref="H5:I5"/>
    <mergeCell ref="J5:K5"/>
    <mergeCell ref="L5:M5"/>
  </mergeCells>
  <pageMargins left="0.7" right="0.7" top="0.75" bottom="0.75" header="0.3" footer="0.3"/>
  <pageSetup paperSize="9" orientation="portrait" horizontalDpi="90" verticalDpi="90" r:id="rId1"/>
  <ignoredErrors>
    <ignoredError sqref="C19:K19" formula="1"/>
  </ignoredErrors>
</worksheet>
</file>

<file path=xl/worksheets/sheet17.xml><?xml version="1.0" encoding="utf-8"?>
<worksheet xmlns="http://schemas.openxmlformats.org/spreadsheetml/2006/main" xmlns:r="http://schemas.openxmlformats.org/officeDocument/2006/relationships">
  <dimension ref="A1:AD30"/>
  <sheetViews>
    <sheetView showGridLines="0" workbookViewId="0"/>
  </sheetViews>
  <sheetFormatPr defaultRowHeight="15"/>
  <cols>
    <col min="17" max="17" width="30.42578125" customWidth="1"/>
  </cols>
  <sheetData>
    <row r="1" spans="1:30" ht="12.75" customHeight="1"/>
    <row r="2" spans="1:30" ht="39" customHeight="1">
      <c r="A2" s="328" t="s">
        <v>208</v>
      </c>
      <c r="B2" s="328"/>
      <c r="C2" s="328"/>
      <c r="D2" s="328"/>
      <c r="E2" s="328"/>
      <c r="F2" s="328"/>
      <c r="G2" s="328"/>
      <c r="H2" s="328"/>
      <c r="I2" s="328"/>
      <c r="J2" s="328"/>
      <c r="K2" s="328"/>
      <c r="L2" s="328"/>
      <c r="M2" s="328"/>
      <c r="N2" s="328"/>
    </row>
    <row r="4" spans="1:30" ht="18.75" customHeight="1">
      <c r="Q4" s="24"/>
      <c r="R4" s="396" t="s">
        <v>48</v>
      </c>
      <c r="S4" s="396"/>
      <c r="T4" s="396"/>
      <c r="U4" s="396"/>
      <c r="V4" s="396"/>
      <c r="W4" s="396"/>
      <c r="X4" s="396"/>
      <c r="Y4" s="396"/>
      <c r="Z4" s="396"/>
      <c r="AA4" s="396"/>
      <c r="AB4" s="396"/>
      <c r="AC4" s="396"/>
      <c r="AD4" s="6"/>
    </row>
    <row r="5" spans="1:30" ht="18.75" customHeight="1">
      <c r="Q5" s="24" t="s">
        <v>52</v>
      </c>
      <c r="R5" s="395" t="s">
        <v>138</v>
      </c>
      <c r="S5" s="395"/>
      <c r="T5" s="395" t="s">
        <v>51</v>
      </c>
      <c r="U5" s="395"/>
      <c r="V5" s="395" t="s">
        <v>50</v>
      </c>
      <c r="W5" s="395"/>
      <c r="X5" s="395" t="s">
        <v>136</v>
      </c>
      <c r="Y5" s="395"/>
      <c r="Z5" s="395" t="s">
        <v>26</v>
      </c>
      <c r="AA5" s="395"/>
      <c r="AB5" s="395" t="s">
        <v>27</v>
      </c>
      <c r="AC5" s="395"/>
      <c r="AD5" s="6"/>
    </row>
    <row r="6" spans="1:30">
      <c r="Q6" s="24" t="s">
        <v>46</v>
      </c>
      <c r="R6" s="24">
        <v>364</v>
      </c>
      <c r="S6" s="160">
        <v>0.84848484848484851</v>
      </c>
      <c r="T6" s="24">
        <v>22</v>
      </c>
      <c r="U6" s="160">
        <v>5.1282051282051287E-2</v>
      </c>
      <c r="V6" s="24">
        <v>16</v>
      </c>
      <c r="W6" s="160">
        <v>3.7296037296037296E-2</v>
      </c>
      <c r="X6" s="24">
        <v>16</v>
      </c>
      <c r="Y6" s="160">
        <v>3.7296037296037296E-2</v>
      </c>
      <c r="Z6" s="24">
        <v>11</v>
      </c>
      <c r="AA6" s="160">
        <v>2.5641025641025644E-2</v>
      </c>
      <c r="AB6" s="24">
        <v>429</v>
      </c>
      <c r="AC6" s="160">
        <v>1</v>
      </c>
      <c r="AD6" s="6"/>
    </row>
    <row r="7" spans="1:30">
      <c r="Q7" s="24" t="s">
        <v>32</v>
      </c>
      <c r="R7" s="24">
        <v>33</v>
      </c>
      <c r="S7" s="160">
        <v>1</v>
      </c>
      <c r="T7" s="24">
        <v>0</v>
      </c>
      <c r="U7" s="160">
        <v>0</v>
      </c>
      <c r="V7" s="24">
        <v>0</v>
      </c>
      <c r="W7" s="160">
        <v>0</v>
      </c>
      <c r="X7" s="24">
        <v>0</v>
      </c>
      <c r="Y7" s="160">
        <v>0</v>
      </c>
      <c r="Z7" s="24">
        <v>0</v>
      </c>
      <c r="AA7" s="160">
        <v>0</v>
      </c>
      <c r="AB7" s="24">
        <v>33</v>
      </c>
      <c r="AC7" s="160">
        <v>1</v>
      </c>
      <c r="AD7" s="6"/>
    </row>
    <row r="8" spans="1:30" ht="18.75" customHeight="1">
      <c r="Q8" s="24" t="s">
        <v>33</v>
      </c>
      <c r="R8" s="24">
        <v>5</v>
      </c>
      <c r="S8" s="160">
        <v>0.83333333333333337</v>
      </c>
      <c r="T8" s="24">
        <v>1</v>
      </c>
      <c r="U8" s="160">
        <v>0.16666666666666669</v>
      </c>
      <c r="V8" s="24">
        <v>0</v>
      </c>
      <c r="W8" s="160">
        <v>0</v>
      </c>
      <c r="X8" s="24">
        <v>0</v>
      </c>
      <c r="Y8" s="160">
        <v>0</v>
      </c>
      <c r="Z8" s="24">
        <v>0</v>
      </c>
      <c r="AA8" s="160">
        <v>0</v>
      </c>
      <c r="AB8" s="24">
        <v>6</v>
      </c>
      <c r="AC8" s="160">
        <v>1</v>
      </c>
      <c r="AD8" s="6"/>
    </row>
    <row r="9" spans="1:30" ht="18.75" customHeight="1">
      <c r="Q9" s="24" t="s">
        <v>44</v>
      </c>
      <c r="R9" s="24">
        <v>14</v>
      </c>
      <c r="S9" s="160">
        <v>0.875</v>
      </c>
      <c r="T9" s="24">
        <v>1</v>
      </c>
      <c r="U9" s="160">
        <v>6.25E-2</v>
      </c>
      <c r="V9" s="24">
        <v>1</v>
      </c>
      <c r="W9" s="160">
        <v>6.25E-2</v>
      </c>
      <c r="X9" s="24">
        <v>0</v>
      </c>
      <c r="Y9" s="160">
        <v>0</v>
      </c>
      <c r="Z9" s="24">
        <v>0</v>
      </c>
      <c r="AA9" s="160">
        <v>0</v>
      </c>
      <c r="AB9" s="24">
        <v>16</v>
      </c>
      <c r="AC9" s="160">
        <v>1</v>
      </c>
      <c r="AD9" s="6"/>
    </row>
    <row r="10" spans="1:30" ht="18.75" customHeight="1">
      <c r="Q10" s="24" t="s">
        <v>35</v>
      </c>
      <c r="R10" s="24">
        <v>16</v>
      </c>
      <c r="S10" s="160">
        <v>0.5</v>
      </c>
      <c r="T10" s="24">
        <v>10</v>
      </c>
      <c r="U10" s="160">
        <v>0.3125</v>
      </c>
      <c r="V10" s="24">
        <v>4</v>
      </c>
      <c r="W10" s="160">
        <v>0.125</v>
      </c>
      <c r="X10" s="24">
        <v>2</v>
      </c>
      <c r="Y10" s="160">
        <v>6.25E-2</v>
      </c>
      <c r="Z10" s="24">
        <v>0</v>
      </c>
      <c r="AA10" s="160">
        <v>0</v>
      </c>
      <c r="AB10" s="24">
        <v>32</v>
      </c>
      <c r="AC10" s="160">
        <v>1</v>
      </c>
      <c r="AD10" s="6"/>
    </row>
    <row r="11" spans="1:30" ht="18.75" customHeight="1">
      <c r="Q11" s="24" t="s">
        <v>42</v>
      </c>
      <c r="R11" s="24">
        <v>25</v>
      </c>
      <c r="S11" s="160">
        <v>0.86206896551724133</v>
      </c>
      <c r="T11" s="24">
        <v>1</v>
      </c>
      <c r="U11" s="160">
        <v>3.4482758620689655E-2</v>
      </c>
      <c r="V11" s="24">
        <v>1</v>
      </c>
      <c r="W11" s="160">
        <v>3.4482758620689655E-2</v>
      </c>
      <c r="X11" s="24">
        <v>2</v>
      </c>
      <c r="Y11" s="160">
        <v>6.8965517241379309E-2</v>
      </c>
      <c r="Z11" s="24">
        <v>0</v>
      </c>
      <c r="AA11" s="160">
        <v>0</v>
      </c>
      <c r="AB11" s="24">
        <v>29</v>
      </c>
      <c r="AC11" s="160">
        <v>1</v>
      </c>
      <c r="AD11" s="6"/>
    </row>
    <row r="12" spans="1:30" ht="18.75" customHeight="1">
      <c r="Q12" s="24" t="s">
        <v>36</v>
      </c>
      <c r="R12" s="24">
        <v>69</v>
      </c>
      <c r="S12" s="160">
        <v>0.92</v>
      </c>
      <c r="T12" s="24">
        <v>0</v>
      </c>
      <c r="U12" s="160">
        <v>0</v>
      </c>
      <c r="V12" s="24">
        <v>3</v>
      </c>
      <c r="W12" s="160">
        <v>0.04</v>
      </c>
      <c r="X12" s="24">
        <v>0</v>
      </c>
      <c r="Y12" s="160">
        <v>0</v>
      </c>
      <c r="Z12" s="24">
        <v>3</v>
      </c>
      <c r="AA12" s="160">
        <v>0.04</v>
      </c>
      <c r="AB12" s="24">
        <v>75</v>
      </c>
      <c r="AC12" s="160">
        <v>1</v>
      </c>
      <c r="AD12" s="6"/>
    </row>
    <row r="13" spans="1:30" ht="18.75" customHeight="1">
      <c r="Q13" s="24" t="s">
        <v>38</v>
      </c>
      <c r="R13" s="24">
        <v>49</v>
      </c>
      <c r="S13" s="160">
        <v>0.98</v>
      </c>
      <c r="T13" s="24">
        <v>0</v>
      </c>
      <c r="U13" s="160">
        <v>0</v>
      </c>
      <c r="V13" s="24">
        <v>0</v>
      </c>
      <c r="W13" s="160">
        <v>0</v>
      </c>
      <c r="X13" s="24">
        <v>0</v>
      </c>
      <c r="Y13" s="160">
        <v>0</v>
      </c>
      <c r="Z13" s="24">
        <v>1</v>
      </c>
      <c r="AA13" s="160">
        <v>0.02</v>
      </c>
      <c r="AB13" s="24">
        <v>50</v>
      </c>
      <c r="AC13" s="160">
        <v>1</v>
      </c>
      <c r="AD13" s="6"/>
    </row>
    <row r="14" spans="1:30" ht="18.75" customHeight="1">
      <c r="Q14" s="24" t="s">
        <v>34</v>
      </c>
      <c r="R14" s="24">
        <v>37</v>
      </c>
      <c r="S14" s="160">
        <v>0.94871794871794868</v>
      </c>
      <c r="T14" s="24">
        <v>1</v>
      </c>
      <c r="U14" s="160">
        <v>2.5641025641025644E-2</v>
      </c>
      <c r="V14" s="24">
        <v>1</v>
      </c>
      <c r="W14" s="160">
        <v>2.5641025641025644E-2</v>
      </c>
      <c r="X14" s="24">
        <v>0</v>
      </c>
      <c r="Y14" s="160">
        <v>0</v>
      </c>
      <c r="Z14" s="24">
        <v>0</v>
      </c>
      <c r="AA14" s="160">
        <v>0</v>
      </c>
      <c r="AB14" s="24">
        <v>39</v>
      </c>
      <c r="AC14" s="160">
        <v>1</v>
      </c>
      <c r="AD14" s="6"/>
    </row>
    <row r="15" spans="1:30" ht="18.75" customHeight="1">
      <c r="Q15" s="24" t="s">
        <v>37</v>
      </c>
      <c r="R15" s="24">
        <v>18</v>
      </c>
      <c r="S15" s="160">
        <v>0.81818181818181823</v>
      </c>
      <c r="T15" s="24">
        <v>3</v>
      </c>
      <c r="U15" s="160">
        <v>0.13636363636363635</v>
      </c>
      <c r="V15" s="24">
        <v>1</v>
      </c>
      <c r="W15" s="160">
        <v>4.5454545454545456E-2</v>
      </c>
      <c r="X15" s="24">
        <v>0</v>
      </c>
      <c r="Y15" s="160">
        <v>0</v>
      </c>
      <c r="Z15" s="24">
        <v>0</v>
      </c>
      <c r="AA15" s="160">
        <v>0</v>
      </c>
      <c r="AB15" s="24">
        <v>22</v>
      </c>
      <c r="AC15" s="160">
        <v>1</v>
      </c>
      <c r="AD15" s="6"/>
    </row>
    <row r="16" spans="1:30" ht="18.75" customHeight="1">
      <c r="Q16" s="24" t="s">
        <v>40</v>
      </c>
      <c r="R16" s="24">
        <v>44</v>
      </c>
      <c r="S16" s="160">
        <v>0.67692307692307696</v>
      </c>
      <c r="T16" s="24">
        <v>2</v>
      </c>
      <c r="U16" s="160">
        <v>3.0769230769230771E-2</v>
      </c>
      <c r="V16" s="24">
        <v>3</v>
      </c>
      <c r="W16" s="160">
        <v>4.6153846153846149E-2</v>
      </c>
      <c r="X16" s="24">
        <v>10</v>
      </c>
      <c r="Y16" s="160">
        <v>0.15384615384615385</v>
      </c>
      <c r="Z16" s="24">
        <v>6</v>
      </c>
      <c r="AA16" s="160">
        <v>9.2307692307692299E-2</v>
      </c>
      <c r="AB16" s="24">
        <v>65</v>
      </c>
      <c r="AC16" s="160">
        <v>1</v>
      </c>
      <c r="AD16" s="6"/>
    </row>
    <row r="17" spans="1:30" ht="18.75" customHeight="1">
      <c r="Q17" s="24" t="s">
        <v>39</v>
      </c>
      <c r="R17" s="24">
        <v>2</v>
      </c>
      <c r="S17" s="160">
        <v>1</v>
      </c>
      <c r="T17" s="24">
        <v>0</v>
      </c>
      <c r="U17" s="160">
        <v>0</v>
      </c>
      <c r="V17" s="24">
        <v>0</v>
      </c>
      <c r="W17" s="160">
        <v>0</v>
      </c>
      <c r="X17" s="24">
        <v>0</v>
      </c>
      <c r="Y17" s="160">
        <v>0</v>
      </c>
      <c r="Z17" s="24">
        <v>0</v>
      </c>
      <c r="AA17" s="160">
        <v>0</v>
      </c>
      <c r="AB17" s="24">
        <v>2</v>
      </c>
      <c r="AC17" s="160">
        <v>1</v>
      </c>
      <c r="AD17" s="6"/>
    </row>
    <row r="18" spans="1:30" ht="18.75" customHeight="1">
      <c r="Q18" s="24" t="s">
        <v>45</v>
      </c>
      <c r="R18" s="24">
        <v>2</v>
      </c>
      <c r="S18" s="160">
        <v>1</v>
      </c>
      <c r="T18" s="24">
        <v>0</v>
      </c>
      <c r="U18" s="160">
        <v>0</v>
      </c>
      <c r="V18" s="24">
        <v>0</v>
      </c>
      <c r="W18" s="160">
        <v>0</v>
      </c>
      <c r="X18" s="24">
        <v>0</v>
      </c>
      <c r="Y18" s="160">
        <v>0</v>
      </c>
      <c r="Z18" s="24">
        <v>0</v>
      </c>
      <c r="AA18" s="160">
        <v>0</v>
      </c>
      <c r="AB18" s="24">
        <v>2</v>
      </c>
      <c r="AC18" s="160">
        <v>1</v>
      </c>
      <c r="AD18" s="6"/>
    </row>
    <row r="19" spans="1:30">
      <c r="Q19" s="24" t="s">
        <v>41</v>
      </c>
      <c r="R19" s="24">
        <v>50</v>
      </c>
      <c r="S19" s="160">
        <v>0.86206896551724133</v>
      </c>
      <c r="T19" s="24">
        <v>3</v>
      </c>
      <c r="U19" s="160">
        <v>5.1724137931034482E-2</v>
      </c>
      <c r="V19" s="24">
        <v>2</v>
      </c>
      <c r="W19" s="160">
        <v>3.4482758620689655E-2</v>
      </c>
      <c r="X19" s="24">
        <v>2</v>
      </c>
      <c r="Y19" s="160">
        <v>3.4482758620689655E-2</v>
      </c>
      <c r="Z19" s="24">
        <v>1</v>
      </c>
      <c r="AA19" s="160">
        <v>1.7241379310344827E-2</v>
      </c>
      <c r="AB19" s="24">
        <v>58</v>
      </c>
      <c r="AC19" s="160">
        <v>1</v>
      </c>
      <c r="AD19" s="6"/>
    </row>
    <row r="20" spans="1:30">
      <c r="Q20" s="6"/>
      <c r="R20" s="6"/>
      <c r="S20" s="6"/>
      <c r="T20" s="6"/>
      <c r="U20" s="6"/>
      <c r="V20" s="6"/>
      <c r="W20" s="6"/>
      <c r="X20" s="6"/>
      <c r="Y20" s="6"/>
      <c r="Z20" s="6"/>
      <c r="AA20" s="6"/>
      <c r="AB20" s="6"/>
      <c r="AC20" s="6"/>
      <c r="AD20" s="6"/>
    </row>
    <row r="21" spans="1:30">
      <c r="Q21" s="6"/>
      <c r="R21" s="6"/>
      <c r="S21" s="6"/>
      <c r="T21" s="6"/>
      <c r="U21" s="6"/>
      <c r="V21" s="6"/>
      <c r="W21" s="6"/>
      <c r="X21" s="6"/>
      <c r="Y21" s="6"/>
      <c r="Z21" s="6"/>
      <c r="AA21" s="6"/>
      <c r="AB21" s="6"/>
      <c r="AC21" s="6"/>
      <c r="AD21" s="6"/>
    </row>
    <row r="27" spans="1:30">
      <c r="A27" s="211" t="s">
        <v>197</v>
      </c>
    </row>
    <row r="28" spans="1:30" ht="32.25" customHeight="1">
      <c r="A28" s="340" t="s">
        <v>240</v>
      </c>
      <c r="B28" s="341"/>
      <c r="C28" s="341"/>
      <c r="D28" s="341"/>
      <c r="E28" s="341"/>
      <c r="F28" s="341"/>
      <c r="G28" s="341"/>
      <c r="H28" s="341"/>
      <c r="I28" s="341"/>
      <c r="J28" s="341"/>
      <c r="K28" s="341"/>
      <c r="L28" s="341"/>
      <c r="M28" s="341"/>
      <c r="N28" s="341"/>
      <c r="O28" s="21"/>
    </row>
    <row r="29" spans="1:30" ht="46.5" customHeight="1">
      <c r="A29" s="340" t="s">
        <v>238</v>
      </c>
      <c r="B29" s="341"/>
      <c r="C29" s="341"/>
      <c r="D29" s="341"/>
      <c r="E29" s="341"/>
      <c r="F29" s="341"/>
      <c r="G29" s="341"/>
      <c r="H29" s="341"/>
      <c r="I29" s="341"/>
      <c r="J29" s="341"/>
      <c r="K29" s="341"/>
      <c r="L29" s="341"/>
      <c r="M29" s="341"/>
      <c r="N29" s="341"/>
    </row>
    <row r="30" spans="1:30" ht="17.25" customHeight="1">
      <c r="A30" s="226" t="s">
        <v>242</v>
      </c>
      <c r="B30" s="227"/>
      <c r="C30" s="227"/>
      <c r="D30" s="227"/>
      <c r="E30" s="227"/>
      <c r="F30" s="227"/>
      <c r="G30" s="227"/>
      <c r="H30" s="227"/>
      <c r="I30" s="227"/>
      <c r="J30" s="227"/>
      <c r="K30" s="227"/>
      <c r="L30" s="227"/>
      <c r="M30" s="227"/>
      <c r="N30" s="227"/>
    </row>
  </sheetData>
  <mergeCells count="10">
    <mergeCell ref="A2:N2"/>
    <mergeCell ref="A28:N28"/>
    <mergeCell ref="A29:N29"/>
    <mergeCell ref="T5:U5"/>
    <mergeCell ref="V5:W5"/>
    <mergeCell ref="X5:Y5"/>
    <mergeCell ref="Z5:AA5"/>
    <mergeCell ref="AB5:AC5"/>
    <mergeCell ref="R4:AC4"/>
    <mergeCell ref="R5:S5"/>
  </mergeCells>
  <pageMargins left="0.7" right="0.7" top="0.75" bottom="0.75" header="0.3" footer="0.3"/>
  <pageSetup paperSize="9" orientation="portrait" horizontalDpi="90" verticalDpi="90" r:id="rId1"/>
  <drawing r:id="rId2"/>
</worksheet>
</file>

<file path=xl/worksheets/sheet18.xml><?xml version="1.0" encoding="utf-8"?>
<worksheet xmlns="http://schemas.openxmlformats.org/spreadsheetml/2006/main" xmlns:r="http://schemas.openxmlformats.org/officeDocument/2006/relationships">
  <dimension ref="A2:N19"/>
  <sheetViews>
    <sheetView showGridLines="0" workbookViewId="0">
      <selection activeCell="P6" sqref="P6"/>
    </sheetView>
  </sheetViews>
  <sheetFormatPr defaultRowHeight="15"/>
  <cols>
    <col min="1" max="1" width="23.42578125" customWidth="1"/>
  </cols>
  <sheetData>
    <row r="2" spans="1:14" ht="33.75" customHeight="1">
      <c r="A2" s="328" t="s">
        <v>216</v>
      </c>
      <c r="B2" s="328"/>
      <c r="C2" s="328"/>
      <c r="D2" s="328"/>
      <c r="E2" s="328"/>
      <c r="F2" s="328"/>
      <c r="G2" s="328"/>
      <c r="H2" s="328"/>
      <c r="I2" s="328"/>
      <c r="J2" s="328"/>
      <c r="K2" s="328"/>
      <c r="L2" s="328"/>
      <c r="M2" s="328"/>
    </row>
    <row r="4" spans="1:14" ht="17.25" customHeight="1">
      <c r="A4" s="269"/>
      <c r="B4" s="398" t="s">
        <v>48</v>
      </c>
      <c r="C4" s="399"/>
      <c r="D4" s="399"/>
      <c r="E4" s="399"/>
      <c r="F4" s="399"/>
      <c r="G4" s="399"/>
      <c r="H4" s="399"/>
      <c r="I4" s="399"/>
      <c r="J4" s="399"/>
      <c r="K4" s="399"/>
      <c r="L4" s="399"/>
      <c r="M4" s="400"/>
      <c r="N4" s="159"/>
    </row>
    <row r="5" spans="1:14" ht="18.75" customHeight="1">
      <c r="A5" s="270" t="s">
        <v>52</v>
      </c>
      <c r="B5" s="397" t="s">
        <v>138</v>
      </c>
      <c r="C5" s="397"/>
      <c r="D5" s="397" t="s">
        <v>51</v>
      </c>
      <c r="E5" s="397"/>
      <c r="F5" s="397" t="s">
        <v>50</v>
      </c>
      <c r="G5" s="397"/>
      <c r="H5" s="397" t="s">
        <v>136</v>
      </c>
      <c r="I5" s="397"/>
      <c r="J5" s="397" t="s">
        <v>26</v>
      </c>
      <c r="K5" s="397"/>
      <c r="L5" s="397" t="s">
        <v>27</v>
      </c>
      <c r="M5" s="401"/>
      <c r="N5" s="159"/>
    </row>
    <row r="6" spans="1:14" ht="16.5" customHeight="1">
      <c r="A6" s="271" t="s">
        <v>118</v>
      </c>
      <c r="B6" s="272">
        <v>33</v>
      </c>
      <c r="C6" s="273">
        <f>(B6/L6)</f>
        <v>1</v>
      </c>
      <c r="D6" s="274">
        <v>0</v>
      </c>
      <c r="E6" s="273">
        <f>(D6/L6)</f>
        <v>0</v>
      </c>
      <c r="F6" s="274">
        <v>0</v>
      </c>
      <c r="G6" s="273">
        <f>(F6/L6)</f>
        <v>0</v>
      </c>
      <c r="H6" s="274">
        <v>0</v>
      </c>
      <c r="I6" s="273">
        <f>(H6/L6)</f>
        <v>0</v>
      </c>
      <c r="J6" s="274">
        <v>0</v>
      </c>
      <c r="K6" s="273">
        <f>(J6/L6)</f>
        <v>0</v>
      </c>
      <c r="L6" s="274">
        <v>33</v>
      </c>
      <c r="M6" s="275">
        <f>SUM(C6,E6,G6,I6,K6)</f>
        <v>1</v>
      </c>
      <c r="N6" s="159"/>
    </row>
    <row r="7" spans="1:14" ht="16.5" customHeight="1">
      <c r="A7" s="271" t="s">
        <v>33</v>
      </c>
      <c r="B7" s="272">
        <v>5</v>
      </c>
      <c r="C7" s="273">
        <f t="shared" ref="C7:C19" si="0">(B7/L7)</f>
        <v>0.83333333333333337</v>
      </c>
      <c r="D7" s="274">
        <v>1</v>
      </c>
      <c r="E7" s="273">
        <f t="shared" ref="E7:E19" si="1">(D7/L7)</f>
        <v>0.16666666666666666</v>
      </c>
      <c r="F7" s="274">
        <v>0</v>
      </c>
      <c r="G7" s="273">
        <f t="shared" ref="G7:G19" si="2">(F7/L7)</f>
        <v>0</v>
      </c>
      <c r="H7" s="274">
        <v>0</v>
      </c>
      <c r="I7" s="273">
        <f t="shared" ref="I7:I19" si="3">(H7/L7)</f>
        <v>0</v>
      </c>
      <c r="J7" s="274">
        <v>0</v>
      </c>
      <c r="K7" s="273">
        <f t="shared" ref="K7:K19" si="4">(J7/L7)</f>
        <v>0</v>
      </c>
      <c r="L7" s="274">
        <v>6</v>
      </c>
      <c r="M7" s="275">
        <f t="shared" ref="M7:M19" si="5">SUM(C7,E7,G7,I7,K7)</f>
        <v>1</v>
      </c>
      <c r="N7" s="159"/>
    </row>
    <row r="8" spans="1:14" ht="16.5" customHeight="1">
      <c r="A8" s="271" t="s">
        <v>62</v>
      </c>
      <c r="B8" s="272">
        <v>14</v>
      </c>
      <c r="C8" s="273">
        <f t="shared" si="0"/>
        <v>0.875</v>
      </c>
      <c r="D8" s="274">
        <v>1</v>
      </c>
      <c r="E8" s="273">
        <f t="shared" si="1"/>
        <v>6.25E-2</v>
      </c>
      <c r="F8" s="274">
        <v>1</v>
      </c>
      <c r="G8" s="273">
        <f t="shared" si="2"/>
        <v>6.25E-2</v>
      </c>
      <c r="H8" s="274">
        <v>0</v>
      </c>
      <c r="I8" s="273">
        <f t="shared" si="3"/>
        <v>0</v>
      </c>
      <c r="J8" s="274">
        <v>0</v>
      </c>
      <c r="K8" s="273">
        <f t="shared" si="4"/>
        <v>0</v>
      </c>
      <c r="L8" s="274">
        <v>16</v>
      </c>
      <c r="M8" s="275">
        <f t="shared" si="5"/>
        <v>1</v>
      </c>
      <c r="N8" s="159"/>
    </row>
    <row r="9" spans="1:14" ht="16.5" customHeight="1">
      <c r="A9" s="271" t="s">
        <v>35</v>
      </c>
      <c r="B9" s="272">
        <v>16</v>
      </c>
      <c r="C9" s="273">
        <f t="shared" si="0"/>
        <v>0.5</v>
      </c>
      <c r="D9" s="274">
        <v>10</v>
      </c>
      <c r="E9" s="273">
        <f t="shared" si="1"/>
        <v>0.3125</v>
      </c>
      <c r="F9" s="274">
        <v>4</v>
      </c>
      <c r="G9" s="273">
        <f t="shared" si="2"/>
        <v>0.125</v>
      </c>
      <c r="H9" s="274">
        <v>2</v>
      </c>
      <c r="I9" s="273">
        <f t="shared" si="3"/>
        <v>6.25E-2</v>
      </c>
      <c r="J9" s="274">
        <v>0</v>
      </c>
      <c r="K9" s="273">
        <f t="shared" si="4"/>
        <v>0</v>
      </c>
      <c r="L9" s="274">
        <v>32</v>
      </c>
      <c r="M9" s="275">
        <f t="shared" si="5"/>
        <v>1</v>
      </c>
      <c r="N9" s="159"/>
    </row>
    <row r="10" spans="1:14" ht="16.5" customHeight="1">
      <c r="A10" s="271" t="s">
        <v>129</v>
      </c>
      <c r="B10" s="272">
        <v>25</v>
      </c>
      <c r="C10" s="273">
        <f t="shared" si="0"/>
        <v>0.86206896551724133</v>
      </c>
      <c r="D10" s="274">
        <v>1</v>
      </c>
      <c r="E10" s="273">
        <f t="shared" si="1"/>
        <v>3.4482758620689655E-2</v>
      </c>
      <c r="F10" s="274">
        <v>1</v>
      </c>
      <c r="G10" s="273">
        <f t="shared" si="2"/>
        <v>3.4482758620689655E-2</v>
      </c>
      <c r="H10" s="274">
        <v>2</v>
      </c>
      <c r="I10" s="273">
        <f t="shared" si="3"/>
        <v>6.8965517241379309E-2</v>
      </c>
      <c r="J10" s="274">
        <v>0</v>
      </c>
      <c r="K10" s="273">
        <f t="shared" si="4"/>
        <v>0</v>
      </c>
      <c r="L10" s="274">
        <v>29</v>
      </c>
      <c r="M10" s="275">
        <f t="shared" si="5"/>
        <v>0.99999999999999989</v>
      </c>
      <c r="N10" s="159"/>
    </row>
    <row r="11" spans="1:14" ht="16.5" customHeight="1">
      <c r="A11" s="271" t="s">
        <v>36</v>
      </c>
      <c r="B11" s="272">
        <v>69</v>
      </c>
      <c r="C11" s="273">
        <f t="shared" si="0"/>
        <v>0.92</v>
      </c>
      <c r="D11" s="274">
        <v>0</v>
      </c>
      <c r="E11" s="273">
        <f t="shared" si="1"/>
        <v>0</v>
      </c>
      <c r="F11" s="274">
        <v>3</v>
      </c>
      <c r="G11" s="273">
        <f t="shared" si="2"/>
        <v>0.04</v>
      </c>
      <c r="H11" s="274">
        <v>0</v>
      </c>
      <c r="I11" s="273">
        <f t="shared" si="3"/>
        <v>0</v>
      </c>
      <c r="J11" s="274">
        <v>3</v>
      </c>
      <c r="K11" s="273">
        <f t="shared" si="4"/>
        <v>0.04</v>
      </c>
      <c r="L11" s="274">
        <v>75</v>
      </c>
      <c r="M11" s="275">
        <f t="shared" si="5"/>
        <v>1</v>
      </c>
      <c r="N11" s="159"/>
    </row>
    <row r="12" spans="1:14" ht="16.5" customHeight="1">
      <c r="A12" s="271" t="s">
        <v>38</v>
      </c>
      <c r="B12" s="272">
        <v>49</v>
      </c>
      <c r="C12" s="273">
        <f t="shared" si="0"/>
        <v>0.98</v>
      </c>
      <c r="D12" s="274">
        <v>0</v>
      </c>
      <c r="E12" s="273">
        <f t="shared" si="1"/>
        <v>0</v>
      </c>
      <c r="F12" s="274">
        <v>0</v>
      </c>
      <c r="G12" s="273">
        <f t="shared" si="2"/>
        <v>0</v>
      </c>
      <c r="H12" s="274">
        <v>0</v>
      </c>
      <c r="I12" s="273">
        <f t="shared" si="3"/>
        <v>0</v>
      </c>
      <c r="J12" s="274">
        <v>1</v>
      </c>
      <c r="K12" s="273">
        <f t="shared" si="4"/>
        <v>0.02</v>
      </c>
      <c r="L12" s="274">
        <v>50</v>
      </c>
      <c r="M12" s="275">
        <f t="shared" si="5"/>
        <v>1</v>
      </c>
      <c r="N12" s="159"/>
    </row>
    <row r="13" spans="1:14" ht="16.5" customHeight="1">
      <c r="A13" s="271" t="s">
        <v>34</v>
      </c>
      <c r="B13" s="272">
        <v>37</v>
      </c>
      <c r="C13" s="273">
        <f t="shared" si="0"/>
        <v>0.94871794871794868</v>
      </c>
      <c r="D13" s="274">
        <v>1</v>
      </c>
      <c r="E13" s="273">
        <f t="shared" si="1"/>
        <v>2.564102564102564E-2</v>
      </c>
      <c r="F13" s="274">
        <v>1</v>
      </c>
      <c r="G13" s="273">
        <f t="shared" si="2"/>
        <v>2.564102564102564E-2</v>
      </c>
      <c r="H13" s="274">
        <v>0</v>
      </c>
      <c r="I13" s="273">
        <f t="shared" si="3"/>
        <v>0</v>
      </c>
      <c r="J13" s="274">
        <v>0</v>
      </c>
      <c r="K13" s="273">
        <f t="shared" si="4"/>
        <v>0</v>
      </c>
      <c r="L13" s="274">
        <v>39</v>
      </c>
      <c r="M13" s="275">
        <f t="shared" si="5"/>
        <v>1</v>
      </c>
      <c r="N13" s="159"/>
    </row>
    <row r="14" spans="1:14" ht="16.5" customHeight="1">
      <c r="A14" s="271" t="s">
        <v>37</v>
      </c>
      <c r="B14" s="272">
        <v>18</v>
      </c>
      <c r="C14" s="273">
        <f t="shared" si="0"/>
        <v>0.81818181818181823</v>
      </c>
      <c r="D14" s="274">
        <v>3</v>
      </c>
      <c r="E14" s="273">
        <f t="shared" si="1"/>
        <v>0.13636363636363635</v>
      </c>
      <c r="F14" s="274">
        <v>1</v>
      </c>
      <c r="G14" s="273">
        <f t="shared" si="2"/>
        <v>4.5454545454545456E-2</v>
      </c>
      <c r="H14" s="274">
        <v>0</v>
      </c>
      <c r="I14" s="273">
        <f t="shared" si="3"/>
        <v>0</v>
      </c>
      <c r="J14" s="274">
        <v>0</v>
      </c>
      <c r="K14" s="273">
        <f t="shared" si="4"/>
        <v>0</v>
      </c>
      <c r="L14" s="274">
        <v>22</v>
      </c>
      <c r="M14" s="275">
        <f t="shared" si="5"/>
        <v>1</v>
      </c>
      <c r="N14" s="159"/>
    </row>
    <row r="15" spans="1:14" ht="16.5" customHeight="1">
      <c r="A15" s="271" t="s">
        <v>40</v>
      </c>
      <c r="B15" s="272">
        <v>44</v>
      </c>
      <c r="C15" s="273">
        <f t="shared" si="0"/>
        <v>0.67692307692307696</v>
      </c>
      <c r="D15" s="274">
        <v>2</v>
      </c>
      <c r="E15" s="273">
        <f t="shared" si="1"/>
        <v>3.0769230769230771E-2</v>
      </c>
      <c r="F15" s="274">
        <v>3</v>
      </c>
      <c r="G15" s="273">
        <f t="shared" si="2"/>
        <v>4.6153846153846156E-2</v>
      </c>
      <c r="H15" s="274">
        <v>10</v>
      </c>
      <c r="I15" s="273">
        <f t="shared" si="3"/>
        <v>0.15384615384615385</v>
      </c>
      <c r="J15" s="274">
        <v>6</v>
      </c>
      <c r="K15" s="273">
        <f t="shared" si="4"/>
        <v>9.2307692307692313E-2</v>
      </c>
      <c r="L15" s="274">
        <v>65</v>
      </c>
      <c r="M15" s="275">
        <f t="shared" si="5"/>
        <v>1</v>
      </c>
      <c r="N15" s="159"/>
    </row>
    <row r="16" spans="1:14" ht="16.5" customHeight="1">
      <c r="A16" s="271" t="s">
        <v>39</v>
      </c>
      <c r="B16" s="272">
        <v>2</v>
      </c>
      <c r="C16" s="273">
        <f t="shared" si="0"/>
        <v>1</v>
      </c>
      <c r="D16" s="274">
        <v>0</v>
      </c>
      <c r="E16" s="273">
        <f t="shared" si="1"/>
        <v>0</v>
      </c>
      <c r="F16" s="274">
        <v>0</v>
      </c>
      <c r="G16" s="273">
        <f t="shared" si="2"/>
        <v>0</v>
      </c>
      <c r="H16" s="274">
        <v>0</v>
      </c>
      <c r="I16" s="273">
        <f t="shared" si="3"/>
        <v>0</v>
      </c>
      <c r="J16" s="274">
        <v>0</v>
      </c>
      <c r="K16" s="273">
        <f t="shared" si="4"/>
        <v>0</v>
      </c>
      <c r="L16" s="274">
        <v>2</v>
      </c>
      <c r="M16" s="275">
        <f t="shared" si="5"/>
        <v>1</v>
      </c>
      <c r="N16" s="159"/>
    </row>
    <row r="17" spans="1:14" ht="16.5" customHeight="1">
      <c r="A17" s="271" t="s">
        <v>45</v>
      </c>
      <c r="B17" s="272">
        <v>2</v>
      </c>
      <c r="C17" s="273">
        <f t="shared" si="0"/>
        <v>1</v>
      </c>
      <c r="D17" s="274">
        <v>0</v>
      </c>
      <c r="E17" s="273">
        <f t="shared" si="1"/>
        <v>0</v>
      </c>
      <c r="F17" s="274">
        <v>0</v>
      </c>
      <c r="G17" s="273">
        <f t="shared" si="2"/>
        <v>0</v>
      </c>
      <c r="H17" s="274">
        <v>0</v>
      </c>
      <c r="I17" s="273">
        <f t="shared" si="3"/>
        <v>0</v>
      </c>
      <c r="J17" s="274">
        <v>0</v>
      </c>
      <c r="K17" s="273">
        <f t="shared" si="4"/>
        <v>0</v>
      </c>
      <c r="L17" s="274">
        <v>2</v>
      </c>
      <c r="M17" s="275">
        <f t="shared" si="5"/>
        <v>1</v>
      </c>
      <c r="N17" s="159"/>
    </row>
    <row r="18" spans="1:14" ht="16.5" customHeight="1">
      <c r="A18" s="271" t="s">
        <v>41</v>
      </c>
      <c r="B18" s="272">
        <v>50</v>
      </c>
      <c r="C18" s="273">
        <f t="shared" si="0"/>
        <v>0.86206896551724133</v>
      </c>
      <c r="D18" s="274">
        <v>3</v>
      </c>
      <c r="E18" s="273">
        <f t="shared" si="1"/>
        <v>5.1724137931034482E-2</v>
      </c>
      <c r="F18" s="274">
        <v>2</v>
      </c>
      <c r="G18" s="273">
        <f t="shared" si="2"/>
        <v>3.4482758620689655E-2</v>
      </c>
      <c r="H18" s="274">
        <v>2</v>
      </c>
      <c r="I18" s="273">
        <f t="shared" si="3"/>
        <v>3.4482758620689655E-2</v>
      </c>
      <c r="J18" s="274">
        <v>1</v>
      </c>
      <c r="K18" s="273">
        <f t="shared" si="4"/>
        <v>1.7241379310344827E-2</v>
      </c>
      <c r="L18" s="274">
        <v>58</v>
      </c>
      <c r="M18" s="275">
        <f t="shared" si="5"/>
        <v>0.99999999999999989</v>
      </c>
      <c r="N18" s="159"/>
    </row>
    <row r="19" spans="1:14" ht="16.5" customHeight="1">
      <c r="A19" s="264" t="s">
        <v>46</v>
      </c>
      <c r="B19" s="265">
        <v>364</v>
      </c>
      <c r="C19" s="266">
        <f t="shared" si="0"/>
        <v>0.84848484848484851</v>
      </c>
      <c r="D19" s="267">
        <v>22</v>
      </c>
      <c r="E19" s="266">
        <f t="shared" si="1"/>
        <v>5.128205128205128E-2</v>
      </c>
      <c r="F19" s="267">
        <v>16</v>
      </c>
      <c r="G19" s="266">
        <f t="shared" si="2"/>
        <v>3.7296037296037296E-2</v>
      </c>
      <c r="H19" s="267">
        <v>16</v>
      </c>
      <c r="I19" s="266">
        <f t="shared" si="3"/>
        <v>3.7296037296037296E-2</v>
      </c>
      <c r="J19" s="267">
        <v>11</v>
      </c>
      <c r="K19" s="266">
        <f t="shared" si="4"/>
        <v>2.564102564102564E-2</v>
      </c>
      <c r="L19" s="267">
        <v>429</v>
      </c>
      <c r="M19" s="268">
        <f t="shared" si="5"/>
        <v>1</v>
      </c>
      <c r="N19" s="159"/>
    </row>
  </sheetData>
  <mergeCells count="8">
    <mergeCell ref="A2:M2"/>
    <mergeCell ref="B5:C5"/>
    <mergeCell ref="B4:M4"/>
    <mergeCell ref="D5:E5"/>
    <mergeCell ref="F5:G5"/>
    <mergeCell ref="H5:I5"/>
    <mergeCell ref="J5:K5"/>
    <mergeCell ref="L5:M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2:AJ39"/>
  <sheetViews>
    <sheetView showGridLines="0" workbookViewId="0">
      <selection activeCell="P3" sqref="P3"/>
    </sheetView>
  </sheetViews>
  <sheetFormatPr defaultRowHeight="15"/>
  <cols>
    <col min="16" max="16" width="27" customWidth="1"/>
    <col min="17" max="19" width="16.42578125" customWidth="1"/>
  </cols>
  <sheetData>
    <row r="2" spans="1:23" ht="33" customHeight="1">
      <c r="A2" s="328" t="s">
        <v>209</v>
      </c>
      <c r="B2" s="328"/>
      <c r="C2" s="328"/>
      <c r="D2" s="328"/>
      <c r="E2" s="328"/>
      <c r="F2" s="328"/>
      <c r="G2" s="328"/>
      <c r="H2" s="328"/>
      <c r="I2" s="328"/>
      <c r="J2" s="328"/>
      <c r="K2" s="328"/>
      <c r="L2" s="328"/>
      <c r="M2" s="328"/>
    </row>
    <row r="4" spans="1:23" ht="26.25" customHeight="1">
      <c r="P4" s="170"/>
      <c r="Q4" s="168" t="s">
        <v>148</v>
      </c>
      <c r="R4" s="168" t="s">
        <v>149</v>
      </c>
      <c r="S4" s="168" t="s">
        <v>150</v>
      </c>
      <c r="T4" s="171"/>
      <c r="U4" s="171"/>
      <c r="V4" s="171"/>
      <c r="W4" s="171"/>
    </row>
    <row r="5" spans="1:23">
      <c r="P5" s="169" t="s">
        <v>52</v>
      </c>
      <c r="Q5" s="168" t="s">
        <v>147</v>
      </c>
      <c r="R5" s="168" t="s">
        <v>147</v>
      </c>
      <c r="S5" s="168" t="s">
        <v>147</v>
      </c>
      <c r="T5" s="171"/>
      <c r="U5" s="171"/>
      <c r="V5" s="171"/>
      <c r="W5" s="171"/>
    </row>
    <row r="6" spans="1:23" ht="18" customHeight="1">
      <c r="P6" s="172" t="s">
        <v>32</v>
      </c>
      <c r="Q6" s="173">
        <v>25</v>
      </c>
      <c r="R6" s="173">
        <v>0</v>
      </c>
      <c r="S6" s="173">
        <v>0</v>
      </c>
      <c r="T6" s="173">
        <v>0</v>
      </c>
      <c r="U6" s="173">
        <v>25</v>
      </c>
      <c r="V6" s="173">
        <v>25</v>
      </c>
      <c r="W6" s="173">
        <v>25</v>
      </c>
    </row>
    <row r="7" spans="1:23" ht="18" customHeight="1">
      <c r="P7" s="172" t="s">
        <v>33</v>
      </c>
      <c r="Q7" s="173">
        <v>0</v>
      </c>
      <c r="R7" s="173">
        <v>3.5</v>
      </c>
      <c r="S7" s="174">
        <v>0.5</v>
      </c>
      <c r="T7" s="171">
        <v>0</v>
      </c>
      <c r="U7" s="171">
        <v>0</v>
      </c>
      <c r="V7" s="171">
        <v>4</v>
      </c>
      <c r="W7" s="171">
        <v>5</v>
      </c>
    </row>
    <row r="8" spans="1:23" ht="18" customHeight="1">
      <c r="P8" s="172" t="s">
        <v>44</v>
      </c>
      <c r="Q8" s="173">
        <v>0</v>
      </c>
      <c r="R8" s="173">
        <v>0</v>
      </c>
      <c r="S8" s="173">
        <v>0</v>
      </c>
      <c r="T8" s="173">
        <v>0</v>
      </c>
      <c r="U8" s="173">
        <v>0</v>
      </c>
      <c r="V8" s="173">
        <v>0</v>
      </c>
      <c r="W8" s="173">
        <v>0</v>
      </c>
    </row>
    <row r="9" spans="1:23" ht="18" customHeight="1">
      <c r="P9" s="172" t="s">
        <v>35</v>
      </c>
      <c r="Q9" s="173">
        <v>20.5</v>
      </c>
      <c r="R9" s="173">
        <v>0</v>
      </c>
      <c r="S9" s="173">
        <v>15</v>
      </c>
      <c r="T9" s="173">
        <v>0</v>
      </c>
      <c r="U9" s="173">
        <v>21</v>
      </c>
      <c r="V9" s="173">
        <v>21</v>
      </c>
      <c r="W9" s="173">
        <v>36</v>
      </c>
    </row>
    <row r="10" spans="1:23" ht="18" customHeight="1">
      <c r="P10" s="172" t="s">
        <v>42</v>
      </c>
      <c r="Q10" s="173">
        <v>0</v>
      </c>
      <c r="R10" s="173">
        <v>0</v>
      </c>
      <c r="S10" s="173">
        <v>3.5</v>
      </c>
      <c r="T10" s="173">
        <v>0</v>
      </c>
      <c r="U10" s="173">
        <v>0</v>
      </c>
      <c r="V10" s="173">
        <v>0</v>
      </c>
      <c r="W10" s="173">
        <v>4</v>
      </c>
    </row>
    <row r="11" spans="1:23" ht="18" customHeight="1">
      <c r="P11" s="172" t="s">
        <v>36</v>
      </c>
      <c r="Q11" s="173">
        <v>0</v>
      </c>
      <c r="R11" s="173">
        <v>8</v>
      </c>
      <c r="S11" s="173">
        <v>0</v>
      </c>
      <c r="T11" s="173">
        <v>0</v>
      </c>
      <c r="U11" s="173">
        <v>0</v>
      </c>
      <c r="V11" s="173">
        <v>8</v>
      </c>
      <c r="W11" s="173">
        <v>8</v>
      </c>
    </row>
    <row r="12" spans="1:23" ht="18" customHeight="1">
      <c r="P12" s="172" t="s">
        <v>38</v>
      </c>
      <c r="Q12" s="173">
        <v>3</v>
      </c>
      <c r="R12" s="173">
        <v>3</v>
      </c>
      <c r="S12" s="173">
        <v>1</v>
      </c>
      <c r="T12" s="173">
        <v>0</v>
      </c>
      <c r="U12" s="173">
        <v>3</v>
      </c>
      <c r="V12" s="173">
        <v>6</v>
      </c>
      <c r="W12" s="173">
        <v>7</v>
      </c>
    </row>
    <row r="13" spans="1:23" ht="18" customHeight="1">
      <c r="P13" s="172" t="s">
        <v>34</v>
      </c>
      <c r="Q13" s="173">
        <v>6</v>
      </c>
      <c r="R13" s="173">
        <v>3</v>
      </c>
      <c r="S13" s="173">
        <v>3</v>
      </c>
      <c r="T13" s="173">
        <v>0</v>
      </c>
      <c r="U13" s="173">
        <v>6</v>
      </c>
      <c r="V13" s="173">
        <v>9</v>
      </c>
      <c r="W13" s="173">
        <v>12</v>
      </c>
    </row>
    <row r="14" spans="1:23" ht="18" customHeight="1">
      <c r="P14" s="172" t="s">
        <v>37</v>
      </c>
      <c r="Q14" s="173">
        <v>0</v>
      </c>
      <c r="R14" s="173">
        <v>8.5</v>
      </c>
      <c r="S14" s="173">
        <v>1</v>
      </c>
      <c r="T14" s="173">
        <v>0</v>
      </c>
      <c r="U14" s="173">
        <v>0</v>
      </c>
      <c r="V14" s="173">
        <v>9</v>
      </c>
      <c r="W14" s="173">
        <v>10</v>
      </c>
    </row>
    <row r="15" spans="1:23" ht="18" customHeight="1">
      <c r="P15" s="172" t="s">
        <v>40</v>
      </c>
      <c r="Q15" s="173">
        <v>0</v>
      </c>
      <c r="R15" s="173">
        <v>0</v>
      </c>
      <c r="S15" s="173">
        <v>0</v>
      </c>
      <c r="T15" s="173">
        <v>0</v>
      </c>
      <c r="U15" s="173">
        <v>0</v>
      </c>
      <c r="V15" s="173">
        <v>0</v>
      </c>
      <c r="W15" s="173">
        <v>0</v>
      </c>
    </row>
    <row r="16" spans="1:23" ht="18" customHeight="1">
      <c r="P16" s="172" t="s">
        <v>39</v>
      </c>
      <c r="Q16" s="173">
        <v>3</v>
      </c>
      <c r="R16" s="173">
        <v>4.5</v>
      </c>
      <c r="S16" s="173">
        <v>0</v>
      </c>
      <c r="T16" s="173">
        <v>0</v>
      </c>
      <c r="U16" s="173">
        <v>3</v>
      </c>
      <c r="V16" s="173">
        <v>8</v>
      </c>
      <c r="W16" s="173">
        <v>8</v>
      </c>
    </row>
    <row r="17" spans="1:23" ht="18" customHeight="1">
      <c r="P17" s="172" t="s">
        <v>45</v>
      </c>
      <c r="Q17" s="173">
        <v>-28</v>
      </c>
      <c r="R17" s="173">
        <v>37.5</v>
      </c>
      <c r="S17" s="173">
        <v>4</v>
      </c>
      <c r="T17" s="173">
        <v>0</v>
      </c>
      <c r="U17" s="173">
        <v>-28</v>
      </c>
      <c r="V17" s="173">
        <v>10</v>
      </c>
      <c r="W17" s="173">
        <v>14</v>
      </c>
    </row>
    <row r="18" spans="1:23" ht="18" customHeight="1">
      <c r="P18" s="172" t="s">
        <v>41</v>
      </c>
      <c r="Q18" s="173">
        <v>0</v>
      </c>
      <c r="R18" s="173">
        <v>0</v>
      </c>
      <c r="S18" s="173">
        <v>0</v>
      </c>
      <c r="T18" s="173">
        <v>0</v>
      </c>
      <c r="U18" s="173">
        <v>0</v>
      </c>
      <c r="V18" s="173">
        <v>0</v>
      </c>
      <c r="W18" s="173">
        <v>0</v>
      </c>
    </row>
    <row r="19" spans="1:23">
      <c r="P19" s="172" t="s">
        <v>27</v>
      </c>
      <c r="Q19" s="173">
        <v>0</v>
      </c>
      <c r="R19" s="173">
        <v>2</v>
      </c>
      <c r="S19" s="173">
        <v>0</v>
      </c>
      <c r="T19" s="171"/>
      <c r="U19" s="171"/>
      <c r="V19" s="171"/>
      <c r="W19" s="171"/>
    </row>
    <row r="28" spans="1:23" ht="12.75" customHeight="1">
      <c r="A28" s="33"/>
      <c r="B28" s="19" t="s">
        <v>151</v>
      </c>
    </row>
    <row r="29" spans="1:23" ht="12.75" customHeight="1">
      <c r="A29" s="34"/>
      <c r="B29" s="19" t="s">
        <v>53</v>
      </c>
    </row>
    <row r="30" spans="1:23" ht="12.75" customHeight="1">
      <c r="A30" s="35"/>
      <c r="B30" s="19" t="s">
        <v>152</v>
      </c>
    </row>
    <row r="31" spans="1:23" ht="12.75" customHeight="1">
      <c r="A31" s="36"/>
      <c r="B31" s="19" t="s">
        <v>153</v>
      </c>
    </row>
    <row r="33" spans="1:36">
      <c r="A33" s="211" t="s">
        <v>197</v>
      </c>
    </row>
    <row r="34" spans="1:36" ht="71.25" customHeight="1">
      <c r="A34" s="340" t="s">
        <v>243</v>
      </c>
      <c r="B34" s="340"/>
      <c r="C34" s="340"/>
      <c r="D34" s="340"/>
      <c r="E34" s="340"/>
      <c r="F34" s="340"/>
      <c r="G34" s="340"/>
      <c r="H34" s="340"/>
      <c r="I34" s="340"/>
      <c r="J34" s="340"/>
      <c r="K34" s="341"/>
      <c r="L34" s="341"/>
      <c r="M34" s="341"/>
    </row>
    <row r="35" spans="1:36" ht="27.75" customHeight="1">
      <c r="A35" s="340" t="s">
        <v>244</v>
      </c>
      <c r="B35" s="340"/>
      <c r="C35" s="340"/>
      <c r="D35" s="340"/>
      <c r="E35" s="340"/>
      <c r="F35" s="340"/>
      <c r="G35" s="340"/>
      <c r="H35" s="340"/>
      <c r="I35" s="340"/>
      <c r="J35" s="340"/>
      <c r="K35" s="341"/>
      <c r="L35" s="341"/>
      <c r="M35" s="341"/>
    </row>
    <row r="36" spans="1:36" ht="40.5" customHeight="1">
      <c r="A36" s="340" t="s">
        <v>245</v>
      </c>
      <c r="B36" s="341"/>
      <c r="C36" s="341"/>
      <c r="D36" s="341"/>
      <c r="E36" s="341"/>
      <c r="F36" s="341"/>
      <c r="G36" s="341"/>
      <c r="H36" s="341"/>
      <c r="I36" s="341"/>
      <c r="J36" s="341"/>
      <c r="K36" s="341"/>
      <c r="L36" s="341"/>
      <c r="M36" s="341"/>
      <c r="N36" s="105"/>
    </row>
    <row r="37" spans="1:36" ht="17.25" customHeight="1">
      <c r="A37" s="340" t="s">
        <v>246</v>
      </c>
      <c r="B37" s="341"/>
      <c r="C37" s="341"/>
      <c r="D37" s="341"/>
      <c r="E37" s="341"/>
      <c r="F37" s="341"/>
      <c r="G37" s="341"/>
      <c r="H37" s="341"/>
      <c r="I37" s="341"/>
      <c r="J37" s="341"/>
      <c r="K37" s="341"/>
      <c r="L37" s="341"/>
      <c r="M37" s="341"/>
      <c r="Q37" s="31"/>
      <c r="R37" s="31"/>
      <c r="S37" s="31"/>
      <c r="T37" s="31"/>
      <c r="U37" s="31"/>
      <c r="V37" s="31"/>
      <c r="W37" s="31"/>
      <c r="X37" s="31"/>
      <c r="Y37" s="31"/>
      <c r="Z37" s="31"/>
      <c r="AA37" s="31"/>
      <c r="AB37" s="31"/>
      <c r="AC37" s="31"/>
      <c r="AD37" s="31"/>
      <c r="AE37" s="31"/>
      <c r="AF37" s="31"/>
      <c r="AG37" s="31"/>
      <c r="AH37" s="31"/>
      <c r="AI37" s="31"/>
      <c r="AJ37" s="31"/>
    </row>
    <row r="38" spans="1:36" ht="57" customHeight="1">
      <c r="A38" s="340" t="s">
        <v>247</v>
      </c>
      <c r="B38" s="341"/>
      <c r="C38" s="341"/>
      <c r="D38" s="341"/>
      <c r="E38" s="341"/>
      <c r="F38" s="341"/>
      <c r="G38" s="341"/>
      <c r="H38" s="341"/>
      <c r="I38" s="341"/>
      <c r="J38" s="341"/>
      <c r="K38" s="341"/>
      <c r="L38" s="341"/>
      <c r="M38" s="341"/>
    </row>
    <row r="39" spans="1:36" ht="41.25" customHeight="1">
      <c r="A39" s="340" t="s">
        <v>248</v>
      </c>
      <c r="B39" s="341"/>
      <c r="C39" s="341"/>
      <c r="D39" s="341"/>
      <c r="E39" s="341"/>
      <c r="F39" s="341"/>
      <c r="G39" s="341"/>
      <c r="H39" s="341"/>
      <c r="I39" s="341"/>
      <c r="J39" s="341"/>
      <c r="K39" s="341"/>
      <c r="L39" s="341"/>
      <c r="M39" s="341"/>
    </row>
  </sheetData>
  <mergeCells count="7">
    <mergeCell ref="A39:M39"/>
    <mergeCell ref="A38:M38"/>
    <mergeCell ref="A2:M2"/>
    <mergeCell ref="A34:M34"/>
    <mergeCell ref="A35:M35"/>
    <mergeCell ref="A36:M36"/>
    <mergeCell ref="A37:M37"/>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dimension ref="A2:C24"/>
  <sheetViews>
    <sheetView showGridLines="0" workbookViewId="0"/>
  </sheetViews>
  <sheetFormatPr defaultRowHeight="15"/>
  <cols>
    <col min="1" max="1" width="31.140625" customWidth="1"/>
    <col min="2" max="2" width="45.28515625" customWidth="1"/>
    <col min="3" max="3" width="31.140625" customWidth="1"/>
  </cols>
  <sheetData>
    <row r="2" spans="1:3">
      <c r="A2" s="19" t="s">
        <v>107</v>
      </c>
    </row>
    <row r="3" spans="1:3">
      <c r="A3" s="19"/>
    </row>
    <row r="4" spans="1:3" ht="19.5" customHeight="1">
      <c r="A4" s="55" t="s">
        <v>52</v>
      </c>
      <c r="B4" s="56" t="s">
        <v>103</v>
      </c>
      <c r="C4" s="57" t="s">
        <v>68</v>
      </c>
    </row>
    <row r="5" spans="1:3" ht="19.5" customHeight="1">
      <c r="A5" s="58" t="s">
        <v>118</v>
      </c>
      <c r="B5" s="58" t="s">
        <v>110</v>
      </c>
      <c r="C5" s="58" t="s">
        <v>69</v>
      </c>
    </row>
    <row r="6" spans="1:3" ht="19.5" customHeight="1">
      <c r="A6" s="50" t="s">
        <v>33</v>
      </c>
      <c r="B6" s="50" t="s">
        <v>111</v>
      </c>
      <c r="C6" s="50" t="s">
        <v>70</v>
      </c>
    </row>
    <row r="7" spans="1:3" ht="19.5" customHeight="1">
      <c r="A7" s="58" t="s">
        <v>62</v>
      </c>
      <c r="B7" s="58" t="s">
        <v>66</v>
      </c>
      <c r="C7" s="58" t="s">
        <v>71</v>
      </c>
    </row>
    <row r="8" spans="1:3" ht="19.5" customHeight="1">
      <c r="A8" s="320" t="s">
        <v>35</v>
      </c>
      <c r="B8" s="50" t="s">
        <v>112</v>
      </c>
      <c r="C8" s="50" t="s">
        <v>72</v>
      </c>
    </row>
    <row r="9" spans="1:3" ht="19.5" customHeight="1">
      <c r="A9" s="320"/>
      <c r="B9" s="50" t="s">
        <v>117</v>
      </c>
      <c r="C9" s="50" t="s">
        <v>73</v>
      </c>
    </row>
    <row r="10" spans="1:3" ht="19.5" customHeight="1">
      <c r="A10" s="58" t="s">
        <v>42</v>
      </c>
      <c r="B10" s="58" t="s">
        <v>113</v>
      </c>
      <c r="C10" s="58" t="s">
        <v>74</v>
      </c>
    </row>
    <row r="11" spans="1:3" ht="19.5" customHeight="1">
      <c r="A11" s="51" t="s">
        <v>38</v>
      </c>
      <c r="B11" s="50" t="s">
        <v>65</v>
      </c>
      <c r="C11" s="50" t="s">
        <v>79</v>
      </c>
    </row>
    <row r="12" spans="1:3" ht="19.5" customHeight="1">
      <c r="A12" s="321" t="s">
        <v>105</v>
      </c>
      <c r="B12" s="322" t="s">
        <v>195</v>
      </c>
      <c r="C12" s="58" t="s">
        <v>75</v>
      </c>
    </row>
    <row r="13" spans="1:3" ht="19.5" customHeight="1">
      <c r="A13" s="321"/>
      <c r="B13" s="322"/>
      <c r="C13" s="58" t="s">
        <v>78</v>
      </c>
    </row>
    <row r="14" spans="1:3" ht="19.5" customHeight="1">
      <c r="A14" s="71" t="s">
        <v>34</v>
      </c>
      <c r="B14" s="53" t="s">
        <v>64</v>
      </c>
      <c r="C14" s="53" t="s">
        <v>80</v>
      </c>
    </row>
    <row r="15" spans="1:3" ht="19.5" customHeight="1">
      <c r="A15" s="40" t="s">
        <v>37</v>
      </c>
      <c r="B15" s="59" t="s">
        <v>85</v>
      </c>
      <c r="C15" s="59" t="s">
        <v>75</v>
      </c>
    </row>
    <row r="16" spans="1:3" ht="19.5" customHeight="1">
      <c r="A16" s="52" t="s">
        <v>40</v>
      </c>
      <c r="B16" s="54" t="s">
        <v>76</v>
      </c>
      <c r="C16" s="54" t="s">
        <v>81</v>
      </c>
    </row>
    <row r="17" spans="1:3" ht="19.5" customHeight="1">
      <c r="A17" s="40" t="s">
        <v>39</v>
      </c>
      <c r="B17" s="59" t="s">
        <v>114</v>
      </c>
      <c r="C17" s="203">
        <v>1</v>
      </c>
    </row>
    <row r="18" spans="1:3" ht="19.5" customHeight="1">
      <c r="A18" s="52" t="s">
        <v>45</v>
      </c>
      <c r="B18" s="54" t="s">
        <v>115</v>
      </c>
      <c r="C18" s="54" t="s">
        <v>82</v>
      </c>
    </row>
    <row r="19" spans="1:3" ht="19.5" customHeight="1">
      <c r="A19" s="40" t="s">
        <v>41</v>
      </c>
      <c r="B19" s="59" t="s">
        <v>116</v>
      </c>
      <c r="C19" s="59" t="s">
        <v>83</v>
      </c>
    </row>
    <row r="20" spans="1:3" ht="19.5" customHeight="1">
      <c r="A20" s="52" t="s">
        <v>43</v>
      </c>
      <c r="B20" s="54" t="s">
        <v>77</v>
      </c>
      <c r="C20" s="79" t="s">
        <v>196</v>
      </c>
    </row>
    <row r="21" spans="1:3" ht="19.5" customHeight="1">
      <c r="A21" s="206"/>
      <c r="B21" s="204"/>
      <c r="C21" s="205"/>
    </row>
    <row r="22" spans="1:3">
      <c r="A22" s="207" t="s">
        <v>197</v>
      </c>
      <c r="B22" s="139"/>
      <c r="C22" s="208"/>
    </row>
    <row r="23" spans="1:3" ht="30" customHeight="1">
      <c r="A23" s="323" t="s">
        <v>222</v>
      </c>
      <c r="B23" s="324"/>
      <c r="C23" s="324"/>
    </row>
    <row r="24" spans="1:3">
      <c r="A24" s="323" t="s">
        <v>223</v>
      </c>
      <c r="B24" s="325"/>
      <c r="C24" s="325"/>
    </row>
  </sheetData>
  <mergeCells count="5">
    <mergeCell ref="A8:A9"/>
    <mergeCell ref="A12:A13"/>
    <mergeCell ref="B12:B13"/>
    <mergeCell ref="A23:C23"/>
    <mergeCell ref="A24:C24"/>
  </mergeCells>
  <pageMargins left="0.70866141732283472" right="0.70866141732283472" top="0.74803149606299213" bottom="0.74803149606299213" header="0.31496062992125984" footer="0.31496062992125984"/>
  <pageSetup paperSize="9" orientation="landscape" horizontalDpi="90" verticalDpi="90" r:id="rId1"/>
</worksheet>
</file>

<file path=xl/worksheets/sheet20.xml><?xml version="1.0" encoding="utf-8"?>
<worksheet xmlns="http://schemas.openxmlformats.org/spreadsheetml/2006/main" xmlns:r="http://schemas.openxmlformats.org/officeDocument/2006/relationships">
  <dimension ref="A2:G28"/>
  <sheetViews>
    <sheetView showGridLines="0" workbookViewId="0">
      <selection activeCell="H4" sqref="H4"/>
    </sheetView>
  </sheetViews>
  <sheetFormatPr defaultRowHeight="15"/>
  <cols>
    <col min="1" max="1" width="25" customWidth="1"/>
    <col min="2" max="4" width="28.85546875" customWidth="1"/>
  </cols>
  <sheetData>
    <row r="2" spans="1:7" ht="39" customHeight="1">
      <c r="A2" s="354" t="s">
        <v>210</v>
      </c>
      <c r="B2" s="354"/>
      <c r="C2" s="354"/>
      <c r="D2" s="354"/>
      <c r="E2" s="354"/>
    </row>
    <row r="4" spans="1:7" ht="33.75" customHeight="1">
      <c r="A4" s="277"/>
      <c r="B4" s="282" t="s">
        <v>148</v>
      </c>
      <c r="C4" s="283" t="s">
        <v>149</v>
      </c>
      <c r="D4" s="284" t="s">
        <v>150</v>
      </c>
      <c r="E4" s="162"/>
      <c r="F4" s="163"/>
      <c r="G4" s="162"/>
    </row>
    <row r="5" spans="1:7">
      <c r="A5" s="278" t="s">
        <v>52</v>
      </c>
      <c r="B5" s="279" t="s">
        <v>147</v>
      </c>
      <c r="C5" s="280" t="s">
        <v>147</v>
      </c>
      <c r="D5" s="281" t="s">
        <v>147</v>
      </c>
      <c r="E5" s="161"/>
    </row>
    <row r="6" spans="1:7" ht="15.75" customHeight="1">
      <c r="A6" s="164" t="s">
        <v>118</v>
      </c>
      <c r="B6" s="165">
        <v>25</v>
      </c>
      <c r="C6" s="165">
        <v>0</v>
      </c>
      <c r="D6" s="165">
        <v>0</v>
      </c>
      <c r="E6" s="161"/>
    </row>
    <row r="7" spans="1:7">
      <c r="A7" s="164" t="s">
        <v>33</v>
      </c>
      <c r="B7" s="165">
        <v>0</v>
      </c>
      <c r="C7" s="165">
        <v>3.5</v>
      </c>
      <c r="D7" s="166">
        <v>0.5</v>
      </c>
      <c r="E7" s="161"/>
    </row>
    <row r="8" spans="1:7">
      <c r="A8" s="164" t="s">
        <v>62</v>
      </c>
      <c r="B8" s="165">
        <v>0</v>
      </c>
      <c r="C8" s="165">
        <v>0</v>
      </c>
      <c r="D8" s="165">
        <v>0</v>
      </c>
      <c r="E8" s="161"/>
    </row>
    <row r="9" spans="1:7">
      <c r="A9" s="164" t="s">
        <v>35</v>
      </c>
      <c r="B9" s="165">
        <v>20.5</v>
      </c>
      <c r="C9" s="165">
        <v>0</v>
      </c>
      <c r="D9" s="165">
        <v>15</v>
      </c>
      <c r="E9" s="161"/>
    </row>
    <row r="10" spans="1:7">
      <c r="A10" s="164" t="s">
        <v>42</v>
      </c>
      <c r="B10" s="165">
        <v>0</v>
      </c>
      <c r="C10" s="165">
        <v>0</v>
      </c>
      <c r="D10" s="165">
        <v>3.5</v>
      </c>
      <c r="E10" s="161"/>
    </row>
    <row r="11" spans="1:7">
      <c r="A11" s="164" t="s">
        <v>36</v>
      </c>
      <c r="B11" s="165">
        <v>0</v>
      </c>
      <c r="C11" s="165">
        <v>8</v>
      </c>
      <c r="D11" s="165">
        <v>0</v>
      </c>
      <c r="E11" s="161"/>
    </row>
    <row r="12" spans="1:7">
      <c r="A12" s="164" t="s">
        <v>38</v>
      </c>
      <c r="B12" s="165">
        <v>3</v>
      </c>
      <c r="C12" s="165">
        <v>3</v>
      </c>
      <c r="D12" s="165">
        <v>1</v>
      </c>
      <c r="E12" s="161"/>
    </row>
    <row r="13" spans="1:7">
      <c r="A13" s="164" t="s">
        <v>34</v>
      </c>
      <c r="B13" s="165">
        <v>6</v>
      </c>
      <c r="C13" s="165">
        <v>3</v>
      </c>
      <c r="D13" s="165">
        <v>3</v>
      </c>
      <c r="E13" s="161"/>
    </row>
    <row r="14" spans="1:7">
      <c r="A14" s="164" t="s">
        <v>37</v>
      </c>
      <c r="B14" s="165">
        <v>0</v>
      </c>
      <c r="C14" s="165">
        <v>8.5</v>
      </c>
      <c r="D14" s="165">
        <v>1</v>
      </c>
      <c r="E14" s="161"/>
    </row>
    <row r="15" spans="1:7">
      <c r="A15" s="164" t="s">
        <v>40</v>
      </c>
      <c r="B15" s="165">
        <v>0</v>
      </c>
      <c r="C15" s="165">
        <v>0</v>
      </c>
      <c r="D15" s="165">
        <v>0</v>
      </c>
      <c r="E15" s="161"/>
    </row>
    <row r="16" spans="1:7">
      <c r="A16" s="164" t="s">
        <v>39</v>
      </c>
      <c r="B16" s="165">
        <v>3</v>
      </c>
      <c r="C16" s="165">
        <v>4.5</v>
      </c>
      <c r="D16" s="165">
        <v>0</v>
      </c>
      <c r="E16" s="161"/>
    </row>
    <row r="17" spans="1:5">
      <c r="A17" s="164" t="s">
        <v>45</v>
      </c>
      <c r="B17" s="165">
        <v>-28</v>
      </c>
      <c r="C17" s="165">
        <v>37.5</v>
      </c>
      <c r="D17" s="165">
        <v>4</v>
      </c>
      <c r="E17" s="161"/>
    </row>
    <row r="18" spans="1:5">
      <c r="A18" s="164" t="s">
        <v>41</v>
      </c>
      <c r="B18" s="165">
        <v>0</v>
      </c>
      <c r="C18" s="165">
        <v>0</v>
      </c>
      <c r="D18" s="165">
        <v>0</v>
      </c>
      <c r="E18" s="161"/>
    </row>
    <row r="28" spans="1:5" ht="17.25" customHeight="1"/>
  </sheetData>
  <mergeCells count="1">
    <mergeCell ref="A2:E2"/>
  </mergeCell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dimension ref="A2:AD32"/>
  <sheetViews>
    <sheetView showGridLines="0" zoomScaleNormal="100" workbookViewId="0">
      <selection activeCell="P2" sqref="P2"/>
    </sheetView>
  </sheetViews>
  <sheetFormatPr defaultRowHeight="15"/>
  <cols>
    <col min="23" max="23" width="16.42578125" customWidth="1"/>
    <col min="24" max="26" width="15.5703125" customWidth="1"/>
  </cols>
  <sheetData>
    <row r="2" spans="1:30" ht="28.5" customHeight="1">
      <c r="A2" s="402" t="s">
        <v>125</v>
      </c>
      <c r="B2" s="402"/>
      <c r="C2" s="402"/>
      <c r="D2" s="402"/>
      <c r="E2" s="402"/>
      <c r="F2" s="402"/>
      <c r="G2" s="402"/>
      <c r="H2" s="402"/>
      <c r="I2" s="402"/>
      <c r="J2" s="402"/>
      <c r="K2" s="402"/>
      <c r="L2" s="402"/>
      <c r="R2" s="6"/>
      <c r="S2" s="6"/>
      <c r="T2" s="6"/>
      <c r="U2" s="6"/>
      <c r="V2" s="6"/>
      <c r="W2" s="1"/>
      <c r="X2" s="1"/>
      <c r="Y2" s="1"/>
      <c r="Z2" s="1"/>
      <c r="AA2" s="6"/>
    </row>
    <row r="3" spans="1:30" ht="29.25" customHeight="1">
      <c r="N3" s="6"/>
      <c r="O3" s="6"/>
      <c r="P3" s="6"/>
      <c r="Q3" s="6"/>
      <c r="R3" s="6"/>
      <c r="S3" s="6"/>
      <c r="T3" s="6"/>
      <c r="U3" s="6"/>
      <c r="V3" s="6"/>
      <c r="W3" s="405" t="s">
        <v>22</v>
      </c>
      <c r="X3" s="351" t="s">
        <v>24</v>
      </c>
      <c r="Y3" s="403"/>
      <c r="Z3" s="404"/>
      <c r="AA3" s="6"/>
    </row>
    <row r="4" spans="1:30">
      <c r="N4" s="6"/>
      <c r="O4" s="6"/>
      <c r="P4" s="6"/>
      <c r="Q4" s="6"/>
      <c r="R4" s="6"/>
      <c r="S4" s="6"/>
      <c r="T4" s="6"/>
      <c r="U4" s="6"/>
      <c r="V4" s="6"/>
      <c r="W4" s="405"/>
      <c r="X4" s="75" t="s">
        <v>120</v>
      </c>
      <c r="Y4" s="76" t="s">
        <v>121</v>
      </c>
      <c r="Z4" s="76" t="s">
        <v>122</v>
      </c>
      <c r="AA4" s="6"/>
    </row>
    <row r="5" spans="1:30" ht="15.75" customHeight="1">
      <c r="N5" s="6"/>
      <c r="O5" s="6"/>
      <c r="P5" s="6"/>
      <c r="Q5" s="6"/>
      <c r="R5" s="6"/>
      <c r="S5" s="6"/>
      <c r="T5" s="6"/>
      <c r="U5" s="6"/>
      <c r="V5" s="6"/>
      <c r="W5" s="77" t="s">
        <v>3</v>
      </c>
      <c r="X5" s="190">
        <v>0</v>
      </c>
      <c r="Y5" s="190">
        <v>0</v>
      </c>
      <c r="Z5" s="190">
        <v>0</v>
      </c>
      <c r="AA5" s="6"/>
    </row>
    <row r="6" spans="1:30">
      <c r="N6" s="6"/>
      <c r="O6" s="6"/>
      <c r="P6" s="6"/>
      <c r="Q6" s="6"/>
      <c r="R6" s="6"/>
      <c r="S6" s="6"/>
      <c r="T6" s="6"/>
      <c r="U6" s="6"/>
      <c r="V6" s="6"/>
      <c r="W6" s="77" t="s">
        <v>4</v>
      </c>
      <c r="X6" s="190">
        <v>0</v>
      </c>
      <c r="Y6" s="190">
        <v>0</v>
      </c>
      <c r="Z6" s="190">
        <v>0</v>
      </c>
      <c r="AA6" s="6"/>
    </row>
    <row r="7" spans="1:30">
      <c r="N7" s="6"/>
      <c r="O7" s="6"/>
      <c r="P7" s="6"/>
      <c r="Q7" s="6"/>
      <c r="R7" s="6"/>
      <c r="S7" s="6"/>
      <c r="T7" s="6"/>
      <c r="U7" s="6"/>
      <c r="V7" s="6"/>
      <c r="W7" s="77" t="s">
        <v>5</v>
      </c>
      <c r="X7" s="190">
        <v>0</v>
      </c>
      <c r="Y7" s="190">
        <v>0</v>
      </c>
      <c r="Z7" s="190">
        <v>0</v>
      </c>
      <c r="AA7" s="6"/>
    </row>
    <row r="8" spans="1:30">
      <c r="N8" s="6"/>
      <c r="O8" s="6"/>
      <c r="P8" s="6"/>
      <c r="Q8" s="6"/>
      <c r="R8" s="6"/>
      <c r="S8" s="6"/>
      <c r="T8" s="6"/>
      <c r="U8" s="6"/>
      <c r="V8" s="6"/>
      <c r="W8" s="77" t="s">
        <v>6</v>
      </c>
      <c r="X8" s="190">
        <v>1.2220501847128853</v>
      </c>
      <c r="Y8" s="190">
        <v>3.4217405171960791</v>
      </c>
      <c r="Z8" s="190">
        <v>2.3218953509544824</v>
      </c>
      <c r="AA8" s="6"/>
    </row>
    <row r="9" spans="1:30">
      <c r="N9" s="6"/>
      <c r="O9" s="6"/>
      <c r="P9" s="6"/>
      <c r="Q9" s="6"/>
      <c r="R9" s="6"/>
      <c r="S9" s="6"/>
      <c r="T9" s="6"/>
      <c r="U9" s="6"/>
      <c r="V9" s="6"/>
      <c r="W9" s="77" t="s">
        <v>7</v>
      </c>
      <c r="X9" s="190">
        <v>5.3870543586766759</v>
      </c>
      <c r="Y9" s="190">
        <v>9.5647699837728712</v>
      </c>
      <c r="Z9" s="190">
        <v>7.475912171224774</v>
      </c>
      <c r="AA9" s="6"/>
    </row>
    <row r="10" spans="1:30">
      <c r="M10" s="21"/>
      <c r="N10" s="6"/>
      <c r="O10" s="6"/>
      <c r="P10" s="6"/>
      <c r="Q10" s="6"/>
      <c r="R10" s="6"/>
      <c r="S10" s="6"/>
      <c r="T10" s="6"/>
      <c r="U10" s="6"/>
      <c r="V10" s="6"/>
      <c r="W10" s="77" t="s">
        <v>8</v>
      </c>
      <c r="X10" s="190">
        <v>8.1417028487818275</v>
      </c>
      <c r="Y10" s="190">
        <v>20.354257121954571</v>
      </c>
      <c r="Z10" s="190">
        <v>14.247979985368197</v>
      </c>
      <c r="AA10" s="6"/>
      <c r="AB10" s="21"/>
      <c r="AC10" s="21"/>
      <c r="AD10" s="21"/>
    </row>
    <row r="11" spans="1:30">
      <c r="M11" s="21"/>
      <c r="N11" s="6"/>
      <c r="O11" s="6"/>
      <c r="P11" s="6"/>
      <c r="Q11" s="6"/>
      <c r="R11" s="6"/>
      <c r="S11" s="6"/>
      <c r="T11" s="6"/>
      <c r="U11" s="6"/>
      <c r="V11" s="6"/>
      <c r="W11" s="77" t="s">
        <v>9</v>
      </c>
      <c r="X11" s="190">
        <v>11.065537490041017</v>
      </c>
      <c r="Y11" s="190">
        <v>26.680240392654447</v>
      </c>
      <c r="Z11" s="190">
        <v>18.872888941347732</v>
      </c>
      <c r="AA11" s="6"/>
      <c r="AB11" s="21"/>
      <c r="AC11" s="21"/>
      <c r="AD11" s="21"/>
    </row>
    <row r="12" spans="1:30">
      <c r="N12" s="6"/>
      <c r="O12" s="6"/>
      <c r="P12" s="6"/>
      <c r="Q12" s="6"/>
      <c r="R12" s="6"/>
      <c r="S12" s="6"/>
      <c r="T12" s="6"/>
      <c r="U12" s="6"/>
      <c r="V12" s="6"/>
      <c r="W12" s="77" t="s">
        <v>10</v>
      </c>
      <c r="X12" s="190">
        <v>9.8724455047256541</v>
      </c>
      <c r="Y12" s="190">
        <v>27.117983221841353</v>
      </c>
      <c r="Z12" s="190">
        <v>18.495214363283502</v>
      </c>
      <c r="AA12" s="6"/>
      <c r="AB12" s="21"/>
      <c r="AC12" s="21"/>
      <c r="AD12" s="21"/>
    </row>
    <row r="13" spans="1:30">
      <c r="N13" s="6"/>
      <c r="O13" s="6"/>
      <c r="P13" s="6"/>
      <c r="Q13" s="6"/>
      <c r="R13" s="6"/>
      <c r="S13" s="6"/>
      <c r="T13" s="6"/>
      <c r="U13" s="6"/>
      <c r="V13" s="6"/>
      <c r="W13" s="77" t="s">
        <v>11</v>
      </c>
      <c r="X13" s="190">
        <v>11.014131562721698</v>
      </c>
      <c r="Y13" s="190">
        <v>24.727805175130086</v>
      </c>
      <c r="Z13" s="190">
        <v>17.87096836892589</v>
      </c>
      <c r="AA13" s="6"/>
      <c r="AB13" s="21"/>
      <c r="AC13" s="21"/>
      <c r="AD13" s="21"/>
    </row>
    <row r="14" spans="1:30">
      <c r="N14" s="6"/>
      <c r="O14" s="6"/>
      <c r="P14" s="6"/>
      <c r="Q14" s="6"/>
      <c r="R14" s="6"/>
      <c r="S14" s="6"/>
      <c r="T14" s="6"/>
      <c r="U14" s="6"/>
      <c r="V14" s="6"/>
      <c r="W14" s="77" t="s">
        <v>12</v>
      </c>
      <c r="X14" s="190">
        <v>8.6638875064727294</v>
      </c>
      <c r="Y14" s="190">
        <v>21.3574901322351</v>
      </c>
      <c r="Z14" s="190">
        <v>15.010688819353915</v>
      </c>
      <c r="AA14" s="6"/>
      <c r="AB14" s="21"/>
      <c r="AC14" s="21"/>
      <c r="AD14" s="21"/>
    </row>
    <row r="15" spans="1:30">
      <c r="N15" s="6"/>
      <c r="O15" s="6"/>
      <c r="P15" s="6"/>
      <c r="Q15" s="6"/>
      <c r="R15" s="6"/>
      <c r="S15" s="6"/>
      <c r="T15" s="6"/>
      <c r="U15" s="6"/>
      <c r="V15" s="6"/>
      <c r="W15" s="77" t="s">
        <v>13</v>
      </c>
      <c r="X15" s="190">
        <v>9.1498316856543394</v>
      </c>
      <c r="Y15" s="190">
        <v>15.746221970660958</v>
      </c>
      <c r="Z15" s="190">
        <v>12.448026828157648</v>
      </c>
      <c r="AA15" s="6"/>
      <c r="AB15" s="21"/>
      <c r="AC15" s="21"/>
      <c r="AD15" s="21"/>
    </row>
    <row r="16" spans="1:30">
      <c r="N16" s="6"/>
      <c r="O16" s="6"/>
      <c r="P16" s="6"/>
      <c r="Q16" s="6"/>
      <c r="R16" s="6"/>
      <c r="S16" s="6"/>
      <c r="T16" s="6"/>
      <c r="U16" s="6"/>
      <c r="V16" s="6"/>
      <c r="W16" s="77" t="s">
        <v>14</v>
      </c>
      <c r="X16" s="190">
        <v>5.1702329250051706</v>
      </c>
      <c r="Y16" s="190">
        <v>11.061893700011062</v>
      </c>
      <c r="Z16" s="190">
        <v>8.1160633125081176</v>
      </c>
      <c r="AA16" s="6"/>
      <c r="AB16" s="21"/>
      <c r="AC16" s="21"/>
      <c r="AD16" s="21"/>
    </row>
    <row r="17" spans="1:30">
      <c r="N17" s="6"/>
      <c r="O17" s="6"/>
      <c r="P17" s="6"/>
      <c r="Q17" s="6"/>
      <c r="R17" s="6"/>
      <c r="S17" s="6"/>
      <c r="T17" s="6"/>
      <c r="U17" s="6"/>
      <c r="V17" s="6"/>
      <c r="W17" s="77" t="s">
        <v>15</v>
      </c>
      <c r="X17" s="190">
        <v>2.5193771595786094</v>
      </c>
      <c r="Y17" s="190">
        <v>6.5503806149043839</v>
      </c>
      <c r="Z17" s="190">
        <v>4.5348788872414962</v>
      </c>
      <c r="AA17" s="6"/>
      <c r="AB17" s="21"/>
      <c r="AC17" s="21"/>
      <c r="AD17" s="21"/>
    </row>
    <row r="18" spans="1:30">
      <c r="N18" s="6"/>
      <c r="O18" s="6"/>
      <c r="P18" s="6"/>
      <c r="Q18" s="6"/>
      <c r="R18" s="6"/>
      <c r="S18" s="6"/>
      <c r="T18" s="6"/>
      <c r="U18" s="6"/>
      <c r="V18" s="6"/>
      <c r="W18" s="77" t="s">
        <v>16</v>
      </c>
      <c r="X18" s="190">
        <v>2.6596059055071573</v>
      </c>
      <c r="Y18" s="190">
        <v>3.5461412073428762</v>
      </c>
      <c r="Z18" s="190">
        <v>3.3245073818839468</v>
      </c>
      <c r="AA18" s="6"/>
      <c r="AB18" s="21"/>
      <c r="AC18" s="21"/>
      <c r="AD18" s="21"/>
    </row>
    <row r="19" spans="1:30">
      <c r="N19" s="6"/>
      <c r="O19" s="6"/>
      <c r="P19" s="6"/>
      <c r="Q19" s="6"/>
      <c r="R19" s="6"/>
      <c r="S19" s="6"/>
      <c r="T19" s="6"/>
      <c r="U19" s="6"/>
      <c r="V19" s="6"/>
      <c r="W19" s="77" t="s">
        <v>17</v>
      </c>
      <c r="X19" s="190">
        <v>0.78023204100899612</v>
      </c>
      <c r="Y19" s="190">
        <v>2.9258701537837348</v>
      </c>
      <c r="Z19" s="190">
        <v>1.8530510973963656</v>
      </c>
      <c r="AA19" s="6"/>
      <c r="AB19" s="21"/>
      <c r="AC19" s="21"/>
      <c r="AD19" s="21"/>
    </row>
    <row r="20" spans="1:30">
      <c r="N20" s="6"/>
      <c r="O20" s="6"/>
      <c r="P20" s="6"/>
      <c r="Q20" s="6"/>
      <c r="R20" s="6"/>
      <c r="S20" s="6"/>
      <c r="T20" s="6"/>
      <c r="U20" s="6"/>
      <c r="V20" s="6"/>
      <c r="W20" s="77" t="s">
        <v>18</v>
      </c>
      <c r="X20" s="190">
        <v>0.25384125275735064</v>
      </c>
      <c r="Y20" s="190">
        <v>0.76152375827205177</v>
      </c>
      <c r="Z20" s="190">
        <v>0.50768250551470129</v>
      </c>
      <c r="AA20" s="6"/>
      <c r="AB20" s="21"/>
      <c r="AC20" s="21"/>
      <c r="AD20" s="21"/>
    </row>
    <row r="21" spans="1:30">
      <c r="N21" s="6"/>
      <c r="O21" s="6"/>
      <c r="P21" s="6"/>
      <c r="Q21" s="6"/>
      <c r="R21" s="6"/>
      <c r="S21" s="6"/>
      <c r="T21" s="6"/>
      <c r="U21" s="6"/>
      <c r="V21" s="6"/>
      <c r="W21" s="77" t="s">
        <v>19</v>
      </c>
      <c r="X21" s="190">
        <v>0</v>
      </c>
      <c r="Y21" s="190">
        <v>0</v>
      </c>
      <c r="Z21" s="190">
        <v>0</v>
      </c>
      <c r="AA21" s="6"/>
      <c r="AB21" s="21"/>
      <c r="AC21" s="21"/>
      <c r="AD21" s="21"/>
    </row>
    <row r="22" spans="1:30">
      <c r="N22" s="6"/>
      <c r="O22" s="6"/>
      <c r="P22" s="6"/>
      <c r="Q22" s="6"/>
      <c r="R22" s="6"/>
      <c r="S22" s="6"/>
      <c r="T22" s="6"/>
      <c r="U22" s="6"/>
      <c r="V22" s="6"/>
      <c r="W22" s="77" t="s">
        <v>20</v>
      </c>
      <c r="X22" s="190">
        <v>0</v>
      </c>
      <c r="Y22" s="190">
        <v>0</v>
      </c>
      <c r="Z22" s="190">
        <v>0</v>
      </c>
      <c r="AA22" s="6"/>
      <c r="AB22" s="21"/>
      <c r="AC22" s="21"/>
      <c r="AD22" s="21"/>
    </row>
    <row r="23" spans="1:30">
      <c r="N23" s="6"/>
      <c r="O23" s="6"/>
      <c r="P23" s="6"/>
      <c r="Q23" s="6"/>
      <c r="R23" s="6"/>
      <c r="S23" s="6"/>
      <c r="T23" s="6"/>
      <c r="U23" s="6"/>
      <c r="V23" s="6"/>
      <c r="W23" s="77" t="s">
        <v>21</v>
      </c>
      <c r="X23" s="190">
        <v>0</v>
      </c>
      <c r="Y23" s="190">
        <v>0</v>
      </c>
      <c r="Z23" s="190">
        <v>0</v>
      </c>
      <c r="AA23" s="6"/>
      <c r="AB23" s="21"/>
      <c r="AC23" s="21"/>
      <c r="AD23" s="21"/>
    </row>
    <row r="24" spans="1:30" ht="15.75" customHeight="1">
      <c r="N24" s="6"/>
      <c r="O24" s="6"/>
      <c r="P24" s="6"/>
      <c r="Q24" s="6"/>
      <c r="R24" s="6"/>
      <c r="S24" s="6"/>
      <c r="T24" s="6"/>
      <c r="U24" s="6"/>
      <c r="V24" s="6"/>
      <c r="W24" s="77" t="s">
        <v>27</v>
      </c>
      <c r="X24" s="190">
        <v>5.1092601302146976</v>
      </c>
      <c r="Y24" s="190">
        <v>11.639484703938955</v>
      </c>
      <c r="Z24" s="190">
        <v>8.3860196666137892</v>
      </c>
      <c r="AA24" s="6"/>
      <c r="AB24" s="21"/>
      <c r="AC24" s="21"/>
      <c r="AD24" s="21"/>
    </row>
    <row r="25" spans="1:30">
      <c r="N25" s="6"/>
      <c r="O25" s="6"/>
      <c r="P25" s="6"/>
      <c r="Q25" s="6"/>
      <c r="R25" s="6"/>
      <c r="S25" s="6"/>
      <c r="T25" s="6"/>
      <c r="U25" s="6"/>
      <c r="V25" s="6"/>
      <c r="W25" s="1"/>
      <c r="X25" s="1"/>
      <c r="Y25" s="1"/>
      <c r="Z25" s="1"/>
      <c r="AA25" s="6"/>
      <c r="AB25" s="21"/>
      <c r="AC25" s="21"/>
      <c r="AD25" s="21"/>
    </row>
    <row r="26" spans="1:30">
      <c r="N26" s="6"/>
      <c r="O26" s="6"/>
      <c r="P26" s="6"/>
      <c r="Q26" s="6"/>
      <c r="R26" s="6"/>
      <c r="S26" s="6"/>
      <c r="T26" s="6"/>
      <c r="U26" s="6"/>
      <c r="V26" s="6"/>
      <c r="W26" s="6"/>
      <c r="X26" s="6"/>
      <c r="Y26" s="6"/>
      <c r="Z26" s="6"/>
      <c r="AA26" s="6"/>
      <c r="AB26" s="21"/>
      <c r="AC26" s="21"/>
      <c r="AD26" s="21"/>
    </row>
    <row r="27" spans="1:30">
      <c r="Q27" s="21"/>
      <c r="R27" s="21"/>
      <c r="S27" s="21"/>
      <c r="T27" s="21"/>
      <c r="U27" s="6"/>
      <c r="V27" s="6"/>
      <c r="W27" s="6"/>
      <c r="X27" s="6"/>
      <c r="Y27" s="6"/>
      <c r="Z27" s="6"/>
      <c r="AA27" s="6"/>
      <c r="AB27" s="21"/>
      <c r="AC27" s="21"/>
      <c r="AD27" s="21"/>
    </row>
    <row r="28" spans="1:30">
      <c r="Q28" s="21"/>
      <c r="R28" s="21"/>
      <c r="S28" s="21"/>
      <c r="T28" s="21"/>
      <c r="U28" s="6"/>
      <c r="V28" s="6"/>
      <c r="W28" s="6"/>
      <c r="X28" s="6"/>
      <c r="Y28" s="6"/>
      <c r="Z28" s="6"/>
      <c r="AA28" s="6"/>
      <c r="AB28" s="21"/>
      <c r="AC28" s="21"/>
      <c r="AD28" s="21"/>
    </row>
    <row r="29" spans="1:30">
      <c r="A29" s="211" t="s">
        <v>197</v>
      </c>
      <c r="Q29" s="21"/>
      <c r="R29" s="21"/>
      <c r="S29" s="21"/>
      <c r="T29" s="21"/>
      <c r="U29" s="6"/>
      <c r="V29" s="6"/>
      <c r="W29" s="6"/>
      <c r="X29" s="6"/>
      <c r="Y29" s="6"/>
      <c r="Z29" s="6"/>
      <c r="AA29" s="6"/>
      <c r="AB29" s="21"/>
      <c r="AC29" s="21"/>
      <c r="AD29" s="21"/>
    </row>
    <row r="30" spans="1:30" ht="29.25" customHeight="1">
      <c r="A30" s="340" t="s">
        <v>249</v>
      </c>
      <c r="B30" s="341"/>
      <c r="C30" s="341"/>
      <c r="D30" s="341"/>
      <c r="E30" s="341"/>
      <c r="F30" s="341"/>
      <c r="G30" s="341"/>
      <c r="H30" s="341"/>
      <c r="I30" s="341"/>
      <c r="J30" s="341"/>
      <c r="K30" s="341"/>
      <c r="L30" s="341"/>
      <c r="Q30" s="21"/>
      <c r="R30" s="21"/>
      <c r="S30" s="21"/>
      <c r="T30" s="21"/>
      <c r="U30" s="6"/>
      <c r="V30" s="6"/>
      <c r="W30" s="6"/>
      <c r="X30" s="6"/>
      <c r="Y30" s="6"/>
      <c r="Z30" s="6"/>
      <c r="AA30" s="6"/>
      <c r="AB30" s="21"/>
      <c r="AC30" s="21"/>
      <c r="AD30" s="21"/>
    </row>
    <row r="31" spans="1:30" ht="20.25" customHeight="1">
      <c r="A31" s="406" t="s">
        <v>250</v>
      </c>
      <c r="B31" s="341"/>
      <c r="C31" s="341"/>
      <c r="D31" s="341"/>
      <c r="E31" s="341"/>
      <c r="F31" s="341"/>
      <c r="G31" s="341"/>
      <c r="H31" s="341"/>
      <c r="I31" s="341"/>
      <c r="J31" s="341"/>
      <c r="K31" s="341"/>
      <c r="L31" s="341"/>
      <c r="Q31" s="21"/>
      <c r="R31" s="21"/>
      <c r="S31" s="21"/>
      <c r="T31" s="21"/>
      <c r="U31" s="6"/>
      <c r="V31" s="6"/>
      <c r="W31" s="6"/>
      <c r="X31" s="6"/>
      <c r="Y31" s="6"/>
      <c r="Z31" s="6"/>
      <c r="AA31" s="6"/>
      <c r="AB31" s="21"/>
      <c r="AC31" s="21"/>
      <c r="AD31" s="21"/>
    </row>
    <row r="32" spans="1:30" ht="30.75" customHeight="1">
      <c r="A32" s="340" t="s">
        <v>251</v>
      </c>
      <c r="B32" s="341"/>
      <c r="C32" s="341"/>
      <c r="D32" s="341"/>
      <c r="E32" s="341"/>
      <c r="F32" s="341"/>
      <c r="G32" s="341"/>
      <c r="H32" s="341"/>
      <c r="I32" s="341"/>
      <c r="J32" s="341"/>
      <c r="K32" s="341"/>
      <c r="L32" s="341"/>
      <c r="Q32" s="21"/>
      <c r="R32" s="21"/>
      <c r="S32" s="21"/>
      <c r="T32" s="21"/>
      <c r="U32" s="21"/>
      <c r="V32" s="21"/>
      <c r="W32" s="21"/>
      <c r="X32" s="21"/>
      <c r="Y32" s="21"/>
      <c r="Z32" s="21"/>
      <c r="AA32" s="21"/>
      <c r="AB32" s="21"/>
      <c r="AC32" s="21"/>
      <c r="AD32" s="21"/>
    </row>
  </sheetData>
  <mergeCells count="6">
    <mergeCell ref="A2:L2"/>
    <mergeCell ref="X3:Z3"/>
    <mergeCell ref="W3:W4"/>
    <mergeCell ref="A31:L31"/>
    <mergeCell ref="A32:L32"/>
    <mergeCell ref="A30:L30"/>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22.xml><?xml version="1.0" encoding="utf-8"?>
<worksheet xmlns="http://schemas.openxmlformats.org/spreadsheetml/2006/main" xmlns:r="http://schemas.openxmlformats.org/officeDocument/2006/relationships">
  <dimension ref="A2:AF27"/>
  <sheetViews>
    <sheetView showGridLines="0" workbookViewId="0"/>
  </sheetViews>
  <sheetFormatPr defaultRowHeight="15"/>
  <cols>
    <col min="1" max="1" width="9.140625" customWidth="1"/>
    <col min="2" max="4" width="10.7109375" customWidth="1"/>
    <col min="5" max="5" width="1.140625" customWidth="1"/>
    <col min="6" max="11" width="11.140625" customWidth="1"/>
    <col min="12" max="12" width="1" customWidth="1"/>
    <col min="13" max="17" width="9" customWidth="1"/>
    <col min="18" max="18" width="9.85546875" customWidth="1"/>
    <col min="19" max="19" width="0.7109375" customWidth="1"/>
    <col min="20" max="25" width="10.140625" customWidth="1"/>
    <col min="26" max="26" width="1.5703125" customWidth="1"/>
    <col min="27" max="29" width="9" customWidth="1"/>
  </cols>
  <sheetData>
    <row r="2" spans="1:32" ht="19.5" customHeight="1">
      <c r="A2" s="354" t="s">
        <v>217</v>
      </c>
      <c r="B2" s="354"/>
      <c r="C2" s="354"/>
      <c r="D2" s="354"/>
      <c r="E2" s="354"/>
      <c r="F2" s="354"/>
      <c r="G2" s="354"/>
      <c r="H2" s="354"/>
      <c r="I2" s="354"/>
      <c r="J2" s="354"/>
      <c r="K2" s="354"/>
      <c r="L2" s="354"/>
      <c r="M2" s="354"/>
      <c r="N2" s="354"/>
      <c r="O2" s="354"/>
      <c r="P2" s="354"/>
      <c r="Q2" s="354"/>
      <c r="R2" s="354"/>
      <c r="S2" s="354"/>
      <c r="T2" s="354"/>
      <c r="U2" s="354"/>
      <c r="V2" s="354"/>
      <c r="W2" s="354"/>
      <c r="X2" s="354"/>
      <c r="Y2" s="105"/>
      <c r="Z2" s="105"/>
      <c r="AA2" s="105"/>
      <c r="AB2" s="105"/>
      <c r="AC2" s="105"/>
      <c r="AD2" s="105"/>
      <c r="AE2" s="105"/>
      <c r="AF2" s="105"/>
    </row>
    <row r="3" spans="1:32">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5.5" customHeight="1">
      <c r="A4" s="175"/>
      <c r="B4" s="407" t="s">
        <v>160</v>
      </c>
      <c r="C4" s="408"/>
      <c r="D4" s="409"/>
      <c r="E4" s="105"/>
      <c r="F4" s="407" t="s">
        <v>155</v>
      </c>
      <c r="G4" s="408"/>
      <c r="H4" s="408"/>
      <c r="I4" s="408"/>
      <c r="J4" s="408"/>
      <c r="K4" s="409"/>
      <c r="L4" s="176"/>
      <c r="M4" s="407" t="s">
        <v>156</v>
      </c>
      <c r="N4" s="408"/>
      <c r="O4" s="408"/>
      <c r="P4" s="408"/>
      <c r="Q4" s="408"/>
      <c r="R4" s="410"/>
      <c r="S4" s="177"/>
      <c r="T4" s="411" t="s">
        <v>202</v>
      </c>
      <c r="U4" s="412"/>
      <c r="V4" s="412"/>
      <c r="W4" s="412"/>
      <c r="X4" s="412"/>
      <c r="Y4" s="414"/>
      <c r="Z4" s="177"/>
      <c r="AA4" s="411" t="s">
        <v>161</v>
      </c>
      <c r="AB4" s="412"/>
      <c r="AC4" s="413"/>
      <c r="AD4" s="105"/>
      <c r="AE4" s="105"/>
      <c r="AF4" s="105"/>
    </row>
    <row r="5" spans="1:32" ht="51.75" customHeight="1">
      <c r="A5" s="189" t="s">
        <v>154</v>
      </c>
      <c r="B5" s="188" t="s">
        <v>1</v>
      </c>
      <c r="C5" s="187" t="s">
        <v>2</v>
      </c>
      <c r="D5" s="186" t="s">
        <v>25</v>
      </c>
      <c r="E5" s="177"/>
      <c r="F5" s="184" t="s">
        <v>23</v>
      </c>
      <c r="G5" s="185" t="s">
        <v>28</v>
      </c>
      <c r="H5" s="185" t="s">
        <v>29</v>
      </c>
      <c r="I5" s="185" t="s">
        <v>30</v>
      </c>
      <c r="J5" s="185" t="s">
        <v>31</v>
      </c>
      <c r="K5" s="186" t="s">
        <v>157</v>
      </c>
      <c r="L5" s="177"/>
      <c r="M5" s="184" t="s">
        <v>23</v>
      </c>
      <c r="N5" s="185" t="s">
        <v>28</v>
      </c>
      <c r="O5" s="185" t="s">
        <v>29</v>
      </c>
      <c r="P5" s="185" t="s">
        <v>30</v>
      </c>
      <c r="Q5" s="185" t="s">
        <v>31</v>
      </c>
      <c r="R5" s="186" t="s">
        <v>157</v>
      </c>
      <c r="S5" s="177"/>
      <c r="T5" s="181">
        <v>2010</v>
      </c>
      <c r="U5" s="182">
        <v>2011</v>
      </c>
      <c r="V5" s="182">
        <v>2012</v>
      </c>
      <c r="W5" s="182">
        <v>2013</v>
      </c>
      <c r="X5" s="182">
        <v>2014</v>
      </c>
      <c r="Y5" s="183" t="s">
        <v>157</v>
      </c>
      <c r="Z5" s="177"/>
      <c r="AA5" s="178" t="s">
        <v>158</v>
      </c>
      <c r="AB5" s="179" t="s">
        <v>159</v>
      </c>
      <c r="AC5" s="180" t="s">
        <v>25</v>
      </c>
      <c r="AD5" s="105"/>
      <c r="AE5" s="105"/>
      <c r="AF5" s="105"/>
    </row>
    <row r="6" spans="1:32" ht="15.75" customHeight="1">
      <c r="A6" s="285" t="s">
        <v>3</v>
      </c>
      <c r="B6" s="286">
        <v>0</v>
      </c>
      <c r="C6" s="287">
        <v>0</v>
      </c>
      <c r="D6" s="288">
        <v>0</v>
      </c>
      <c r="E6" s="289"/>
      <c r="F6" s="290">
        <v>148333.99999999997</v>
      </c>
      <c r="G6" s="290">
        <v>149746.00000000003</v>
      </c>
      <c r="H6" s="290">
        <v>151028</v>
      </c>
      <c r="I6" s="290">
        <v>150283</v>
      </c>
      <c r="J6" s="290">
        <v>149514</v>
      </c>
      <c r="K6" s="290">
        <f>AVERAGE(F6:J6)</f>
        <v>149781</v>
      </c>
      <c r="L6" s="289"/>
      <c r="M6" s="290">
        <v>148333.99999999997</v>
      </c>
      <c r="N6" s="290">
        <v>149746.00000000003</v>
      </c>
      <c r="O6" s="290">
        <v>151028</v>
      </c>
      <c r="P6" s="290">
        <v>150283</v>
      </c>
      <c r="Q6" s="290">
        <v>149514</v>
      </c>
      <c r="R6" s="250">
        <f>AVERAGE(M6:Q6)</f>
        <v>149781</v>
      </c>
      <c r="S6" s="289"/>
      <c r="T6" s="291">
        <f>SUM(F6,M6)</f>
        <v>296667.99999999994</v>
      </c>
      <c r="U6" s="291">
        <f>SUM(G6,N6)</f>
        <v>299492.00000000006</v>
      </c>
      <c r="V6" s="291">
        <f>SUM(H6,O6)</f>
        <v>302056</v>
      </c>
      <c r="W6" s="291">
        <f>SUM(I6,P6)</f>
        <v>300566</v>
      </c>
      <c r="X6" s="291">
        <f>SUM(J6,Q6)</f>
        <v>299028</v>
      </c>
      <c r="Y6" s="291">
        <f>AVERAGE(T6:X6)</f>
        <v>299562</v>
      </c>
      <c r="Z6" s="105"/>
      <c r="AA6" s="224">
        <f>(B6/K6)*100000</f>
        <v>0</v>
      </c>
      <c r="AB6" s="224">
        <f>(C6/R6)*100000</f>
        <v>0</v>
      </c>
      <c r="AC6" s="224">
        <f>(D6/Y6)*100000</f>
        <v>0</v>
      </c>
      <c r="AD6" s="105"/>
      <c r="AE6" s="105"/>
      <c r="AF6" s="105"/>
    </row>
    <row r="7" spans="1:32">
      <c r="A7" s="285" t="s">
        <v>4</v>
      </c>
      <c r="B7" s="286">
        <v>0</v>
      </c>
      <c r="C7" s="287">
        <v>0</v>
      </c>
      <c r="D7" s="288">
        <v>0</v>
      </c>
      <c r="E7" s="289"/>
      <c r="F7" s="290">
        <v>137817</v>
      </c>
      <c r="G7" s="290">
        <v>138593.00000000003</v>
      </c>
      <c r="H7" s="290">
        <v>141094</v>
      </c>
      <c r="I7" s="290">
        <v>144614</v>
      </c>
      <c r="J7" s="290">
        <v>147237</v>
      </c>
      <c r="K7" s="290">
        <f t="shared" ref="K7:K25" si="0">AVERAGE(F7:J7)</f>
        <v>141871</v>
      </c>
      <c r="L7" s="289"/>
      <c r="M7" s="290">
        <v>137817</v>
      </c>
      <c r="N7" s="290">
        <v>138593.00000000003</v>
      </c>
      <c r="O7" s="290">
        <v>141094</v>
      </c>
      <c r="P7" s="290">
        <v>144614</v>
      </c>
      <c r="Q7" s="290">
        <v>147237</v>
      </c>
      <c r="R7" s="250">
        <f t="shared" ref="R7:R25" si="1">AVERAGE(M7:Q7)</f>
        <v>141871</v>
      </c>
      <c r="S7" s="289"/>
      <c r="T7" s="250">
        <f t="shared" ref="T7:T25" si="2">SUM(F7,M7)</f>
        <v>275634</v>
      </c>
      <c r="U7" s="250">
        <f t="shared" ref="U7:U25" si="3">SUM(G7,N7)</f>
        <v>277186.00000000006</v>
      </c>
      <c r="V7" s="250">
        <f t="shared" ref="V7:V25" si="4">SUM(H7,O7)</f>
        <v>282188</v>
      </c>
      <c r="W7" s="250">
        <f t="shared" ref="W7:W25" si="5">SUM(I7,P7)</f>
        <v>289228</v>
      </c>
      <c r="X7" s="250">
        <f t="shared" ref="X7:X25" si="6">SUM(J7,Q7)</f>
        <v>294474</v>
      </c>
      <c r="Y7" s="250">
        <f t="shared" ref="Y7:Y25" si="7">AVERAGE(T7:X7)</f>
        <v>283742</v>
      </c>
      <c r="Z7" s="105"/>
      <c r="AA7" s="225">
        <f t="shared" ref="AA7:AA25" si="8">(B7/K7)*100000</f>
        <v>0</v>
      </c>
      <c r="AB7" s="225">
        <f t="shared" ref="AB7:AB25" si="9">(C7/R7)*100000</f>
        <v>0</v>
      </c>
      <c r="AC7" s="225">
        <f t="shared" ref="AC7:AC25" si="10">(D7/Y7)*100000</f>
        <v>0</v>
      </c>
      <c r="AD7" s="105"/>
      <c r="AE7" s="105"/>
      <c r="AF7" s="105"/>
    </row>
    <row r="8" spans="1:32">
      <c r="A8" s="285" t="s">
        <v>5</v>
      </c>
      <c r="B8" s="286">
        <v>0</v>
      </c>
      <c r="C8" s="287">
        <v>0</v>
      </c>
      <c r="D8" s="288">
        <v>0</v>
      </c>
      <c r="E8" s="289"/>
      <c r="F8" s="290">
        <v>152067</v>
      </c>
      <c r="G8" s="290">
        <v>148766.00000000003</v>
      </c>
      <c r="H8" s="290">
        <v>144077</v>
      </c>
      <c r="I8" s="290">
        <v>140628</v>
      </c>
      <c r="J8" s="290">
        <v>139058</v>
      </c>
      <c r="K8" s="290">
        <f t="shared" si="0"/>
        <v>144919.20000000001</v>
      </c>
      <c r="L8" s="289"/>
      <c r="M8" s="290">
        <v>152067</v>
      </c>
      <c r="N8" s="290">
        <v>148766.00000000003</v>
      </c>
      <c r="O8" s="290">
        <v>144077</v>
      </c>
      <c r="P8" s="290">
        <v>140628</v>
      </c>
      <c r="Q8" s="290">
        <v>139058</v>
      </c>
      <c r="R8" s="250">
        <f t="shared" si="1"/>
        <v>144919.20000000001</v>
      </c>
      <c r="S8" s="289"/>
      <c r="T8" s="250">
        <f t="shared" si="2"/>
        <v>304134</v>
      </c>
      <c r="U8" s="250">
        <f t="shared" si="3"/>
        <v>297532.00000000006</v>
      </c>
      <c r="V8" s="250">
        <f t="shared" si="4"/>
        <v>288154</v>
      </c>
      <c r="W8" s="250">
        <f t="shared" si="5"/>
        <v>281256</v>
      </c>
      <c r="X8" s="250">
        <f t="shared" si="6"/>
        <v>278116</v>
      </c>
      <c r="Y8" s="250">
        <f t="shared" si="7"/>
        <v>289838.40000000002</v>
      </c>
      <c r="Z8" s="105"/>
      <c r="AA8" s="225">
        <f t="shared" si="8"/>
        <v>0</v>
      </c>
      <c r="AB8" s="225">
        <f t="shared" si="9"/>
        <v>0</v>
      </c>
      <c r="AC8" s="225">
        <f t="shared" si="10"/>
        <v>0</v>
      </c>
      <c r="AD8" s="105"/>
      <c r="AE8" s="105"/>
      <c r="AF8" s="105"/>
    </row>
    <row r="9" spans="1:32" ht="15.75" customHeight="1">
      <c r="A9" s="285" t="s">
        <v>6</v>
      </c>
      <c r="B9" s="286">
        <v>2</v>
      </c>
      <c r="C9" s="287">
        <v>5.6</v>
      </c>
      <c r="D9" s="288">
        <v>7.6</v>
      </c>
      <c r="E9" s="289"/>
      <c r="F9" s="290">
        <v>168198.00000000003</v>
      </c>
      <c r="G9" s="290">
        <v>166371</v>
      </c>
      <c r="H9" s="290">
        <v>163400</v>
      </c>
      <c r="I9" s="290">
        <v>161435</v>
      </c>
      <c r="J9" s="290">
        <v>158893</v>
      </c>
      <c r="K9" s="290">
        <f t="shared" si="0"/>
        <v>163659.4</v>
      </c>
      <c r="L9" s="289"/>
      <c r="M9" s="290">
        <v>168198.00000000003</v>
      </c>
      <c r="N9" s="290">
        <v>166371</v>
      </c>
      <c r="O9" s="290">
        <v>163400</v>
      </c>
      <c r="P9" s="290">
        <v>161435</v>
      </c>
      <c r="Q9" s="290">
        <v>158893</v>
      </c>
      <c r="R9" s="250">
        <f t="shared" si="1"/>
        <v>163659.4</v>
      </c>
      <c r="S9" s="289"/>
      <c r="T9" s="250">
        <f t="shared" si="2"/>
        <v>336396.00000000006</v>
      </c>
      <c r="U9" s="250">
        <f t="shared" si="3"/>
        <v>332742</v>
      </c>
      <c r="V9" s="250">
        <f t="shared" si="4"/>
        <v>326800</v>
      </c>
      <c r="W9" s="250">
        <f t="shared" si="5"/>
        <v>322870</v>
      </c>
      <c r="X9" s="250">
        <f t="shared" si="6"/>
        <v>317786</v>
      </c>
      <c r="Y9" s="250">
        <f t="shared" si="7"/>
        <v>327318.8</v>
      </c>
      <c r="Z9" s="105"/>
      <c r="AA9" s="225">
        <f t="shared" si="8"/>
        <v>1.2220501847128853</v>
      </c>
      <c r="AB9" s="225">
        <f t="shared" si="9"/>
        <v>3.4217405171960791</v>
      </c>
      <c r="AC9" s="225">
        <f t="shared" si="10"/>
        <v>2.3218953509544824</v>
      </c>
      <c r="AD9" s="105"/>
      <c r="AE9" s="105"/>
      <c r="AF9" s="105"/>
    </row>
    <row r="10" spans="1:32">
      <c r="A10" s="285" t="s">
        <v>7</v>
      </c>
      <c r="B10" s="286">
        <v>9.8000000000000007</v>
      </c>
      <c r="C10" s="287">
        <v>17.399999999999999</v>
      </c>
      <c r="D10" s="288">
        <v>27.2</v>
      </c>
      <c r="E10" s="289"/>
      <c r="F10" s="290">
        <v>175890</v>
      </c>
      <c r="G10" s="290">
        <v>182095</v>
      </c>
      <c r="H10" s="290">
        <v>184447</v>
      </c>
      <c r="I10" s="290">
        <v>183938</v>
      </c>
      <c r="J10" s="290">
        <v>183218.00000000003</v>
      </c>
      <c r="K10" s="290">
        <f t="shared" si="0"/>
        <v>181917.6</v>
      </c>
      <c r="L10" s="289"/>
      <c r="M10" s="290">
        <v>175890</v>
      </c>
      <c r="N10" s="290">
        <v>182095</v>
      </c>
      <c r="O10" s="290">
        <v>184447</v>
      </c>
      <c r="P10" s="290">
        <v>183938</v>
      </c>
      <c r="Q10" s="290">
        <v>183218.00000000003</v>
      </c>
      <c r="R10" s="250">
        <f t="shared" si="1"/>
        <v>181917.6</v>
      </c>
      <c r="S10" s="289"/>
      <c r="T10" s="250">
        <f t="shared" si="2"/>
        <v>351780</v>
      </c>
      <c r="U10" s="250">
        <f t="shared" si="3"/>
        <v>364190</v>
      </c>
      <c r="V10" s="250">
        <f t="shared" si="4"/>
        <v>368894</v>
      </c>
      <c r="W10" s="250">
        <f t="shared" si="5"/>
        <v>367876</v>
      </c>
      <c r="X10" s="250">
        <f t="shared" si="6"/>
        <v>366436.00000000006</v>
      </c>
      <c r="Y10" s="250">
        <f t="shared" si="7"/>
        <v>363835.2</v>
      </c>
      <c r="Z10" s="105"/>
      <c r="AA10" s="225">
        <f t="shared" si="8"/>
        <v>5.3870543586766759</v>
      </c>
      <c r="AB10" s="225">
        <f t="shared" si="9"/>
        <v>9.5647699837728712</v>
      </c>
      <c r="AC10" s="225">
        <f t="shared" si="10"/>
        <v>7.475912171224774</v>
      </c>
      <c r="AD10" s="105"/>
      <c r="AE10" s="105"/>
      <c r="AF10" s="105"/>
    </row>
    <row r="11" spans="1:32">
      <c r="A11" s="285" t="s">
        <v>8</v>
      </c>
      <c r="B11" s="286">
        <v>14</v>
      </c>
      <c r="C11" s="287">
        <v>35</v>
      </c>
      <c r="D11" s="288">
        <v>49</v>
      </c>
      <c r="E11" s="289"/>
      <c r="F11" s="290">
        <v>168505.99999999997</v>
      </c>
      <c r="G11" s="290">
        <v>170391.99999999997</v>
      </c>
      <c r="H11" s="290">
        <v>170736.99999999997</v>
      </c>
      <c r="I11" s="290">
        <v>173653.99999999997</v>
      </c>
      <c r="J11" s="290">
        <v>176482</v>
      </c>
      <c r="K11" s="290">
        <f t="shared" si="0"/>
        <v>171954.19999999998</v>
      </c>
      <c r="L11" s="289"/>
      <c r="M11" s="290">
        <v>168505.99999999997</v>
      </c>
      <c r="N11" s="290">
        <v>170391.99999999997</v>
      </c>
      <c r="O11" s="290">
        <v>170736.99999999997</v>
      </c>
      <c r="P11" s="290">
        <v>173653.99999999997</v>
      </c>
      <c r="Q11" s="290">
        <v>176482</v>
      </c>
      <c r="R11" s="250">
        <f t="shared" si="1"/>
        <v>171954.19999999998</v>
      </c>
      <c r="S11" s="289"/>
      <c r="T11" s="250">
        <f t="shared" si="2"/>
        <v>337011.99999999994</v>
      </c>
      <c r="U11" s="250">
        <f t="shared" si="3"/>
        <v>340783.99999999994</v>
      </c>
      <c r="V11" s="250">
        <f t="shared" si="4"/>
        <v>341473.99999999994</v>
      </c>
      <c r="W11" s="250">
        <f t="shared" si="5"/>
        <v>347307.99999999994</v>
      </c>
      <c r="X11" s="250">
        <f t="shared" si="6"/>
        <v>352964</v>
      </c>
      <c r="Y11" s="250">
        <f t="shared" si="7"/>
        <v>343908.39999999997</v>
      </c>
      <c r="Z11" s="105"/>
      <c r="AA11" s="225">
        <f t="shared" si="8"/>
        <v>8.1417028487818275</v>
      </c>
      <c r="AB11" s="225">
        <f t="shared" si="9"/>
        <v>20.354257121954571</v>
      </c>
      <c r="AC11" s="225">
        <f t="shared" si="10"/>
        <v>14.247979985368197</v>
      </c>
      <c r="AD11" s="105"/>
      <c r="AE11" s="105"/>
      <c r="AF11" s="105"/>
    </row>
    <row r="12" spans="1:32">
      <c r="A12" s="285" t="s">
        <v>9</v>
      </c>
      <c r="B12" s="286">
        <v>18</v>
      </c>
      <c r="C12" s="287">
        <v>43.4</v>
      </c>
      <c r="D12" s="288">
        <v>61.4</v>
      </c>
      <c r="E12" s="289"/>
      <c r="F12" s="290">
        <v>155686.99999999997</v>
      </c>
      <c r="G12" s="290">
        <v>159644</v>
      </c>
      <c r="H12" s="290">
        <v>163281</v>
      </c>
      <c r="I12" s="290">
        <v>166938.00000000003</v>
      </c>
      <c r="J12" s="290">
        <v>167785.99999999997</v>
      </c>
      <c r="K12" s="290">
        <f t="shared" si="0"/>
        <v>162667.20000000001</v>
      </c>
      <c r="L12" s="289"/>
      <c r="M12" s="290">
        <v>155686.99999999997</v>
      </c>
      <c r="N12" s="290">
        <v>159644</v>
      </c>
      <c r="O12" s="290">
        <v>163281</v>
      </c>
      <c r="P12" s="290">
        <v>166938.00000000003</v>
      </c>
      <c r="Q12" s="290">
        <v>167785.99999999997</v>
      </c>
      <c r="R12" s="250">
        <f t="shared" si="1"/>
        <v>162667.20000000001</v>
      </c>
      <c r="S12" s="289"/>
      <c r="T12" s="250">
        <f t="shared" si="2"/>
        <v>311373.99999999994</v>
      </c>
      <c r="U12" s="250">
        <f t="shared" si="3"/>
        <v>319288</v>
      </c>
      <c r="V12" s="250">
        <f t="shared" si="4"/>
        <v>326562</v>
      </c>
      <c r="W12" s="250">
        <f t="shared" si="5"/>
        <v>333876.00000000006</v>
      </c>
      <c r="X12" s="250">
        <f t="shared" si="6"/>
        <v>335571.99999999994</v>
      </c>
      <c r="Y12" s="250">
        <f t="shared" si="7"/>
        <v>325334.40000000002</v>
      </c>
      <c r="Z12" s="105"/>
      <c r="AA12" s="225">
        <f t="shared" si="8"/>
        <v>11.065537490041017</v>
      </c>
      <c r="AB12" s="225">
        <f t="shared" si="9"/>
        <v>26.680240392654447</v>
      </c>
      <c r="AC12" s="225">
        <f t="shared" si="10"/>
        <v>18.872888941347732</v>
      </c>
      <c r="AD12" s="105"/>
      <c r="AE12" s="105"/>
      <c r="AF12" s="105"/>
    </row>
    <row r="13" spans="1:32">
      <c r="A13" s="285" t="s">
        <v>10</v>
      </c>
      <c r="B13" s="286">
        <v>15.8</v>
      </c>
      <c r="C13" s="287">
        <v>43.4</v>
      </c>
      <c r="D13" s="288">
        <v>59.2</v>
      </c>
      <c r="E13" s="289"/>
      <c r="F13" s="290">
        <v>168611.99999999997</v>
      </c>
      <c r="G13" s="290">
        <v>164469</v>
      </c>
      <c r="H13" s="290">
        <v>158158.00000000003</v>
      </c>
      <c r="I13" s="290">
        <v>154264</v>
      </c>
      <c r="J13" s="290">
        <v>154704</v>
      </c>
      <c r="K13" s="290">
        <f t="shared" si="0"/>
        <v>160041.4</v>
      </c>
      <c r="L13" s="289"/>
      <c r="M13" s="290">
        <v>168611.99999999997</v>
      </c>
      <c r="N13" s="290">
        <v>164469</v>
      </c>
      <c r="O13" s="290">
        <v>158158.00000000003</v>
      </c>
      <c r="P13" s="290">
        <v>154264</v>
      </c>
      <c r="Q13" s="290">
        <v>154704</v>
      </c>
      <c r="R13" s="250">
        <f t="shared" si="1"/>
        <v>160041.4</v>
      </c>
      <c r="S13" s="289"/>
      <c r="T13" s="250">
        <f t="shared" si="2"/>
        <v>337223.99999999994</v>
      </c>
      <c r="U13" s="250">
        <f t="shared" si="3"/>
        <v>328938</v>
      </c>
      <c r="V13" s="250">
        <f t="shared" si="4"/>
        <v>316316.00000000006</v>
      </c>
      <c r="W13" s="250">
        <f t="shared" si="5"/>
        <v>308528</v>
      </c>
      <c r="X13" s="250">
        <f t="shared" si="6"/>
        <v>309408</v>
      </c>
      <c r="Y13" s="250">
        <f t="shared" si="7"/>
        <v>320082.8</v>
      </c>
      <c r="Z13" s="105"/>
      <c r="AA13" s="225">
        <f t="shared" si="8"/>
        <v>9.8724455047256541</v>
      </c>
      <c r="AB13" s="225">
        <f t="shared" si="9"/>
        <v>27.117983221841353</v>
      </c>
      <c r="AC13" s="225">
        <f t="shared" si="10"/>
        <v>18.495214363283502</v>
      </c>
      <c r="AD13" s="105"/>
      <c r="AE13" s="105"/>
      <c r="AF13" s="105"/>
    </row>
    <row r="14" spans="1:32">
      <c r="A14" s="285" t="s">
        <v>11</v>
      </c>
      <c r="B14" s="286">
        <v>20.399999999999999</v>
      </c>
      <c r="C14" s="287">
        <v>45.8</v>
      </c>
      <c r="D14" s="288">
        <v>66.2</v>
      </c>
      <c r="E14" s="32"/>
      <c r="F14" s="290">
        <v>192404.00000000003</v>
      </c>
      <c r="G14" s="290">
        <v>190873.00000000006</v>
      </c>
      <c r="H14" s="290">
        <v>186186</v>
      </c>
      <c r="I14" s="290">
        <v>181330.99999999997</v>
      </c>
      <c r="J14" s="290">
        <v>175289</v>
      </c>
      <c r="K14" s="290">
        <f t="shared" si="0"/>
        <v>185216.60000000003</v>
      </c>
      <c r="L14" s="32"/>
      <c r="M14" s="290">
        <v>192404.00000000003</v>
      </c>
      <c r="N14" s="290">
        <v>190873.00000000006</v>
      </c>
      <c r="O14" s="290">
        <v>186186</v>
      </c>
      <c r="P14" s="290">
        <v>181330.99999999997</v>
      </c>
      <c r="Q14" s="290">
        <v>175289</v>
      </c>
      <c r="R14" s="250">
        <f t="shared" si="1"/>
        <v>185216.60000000003</v>
      </c>
      <c r="S14" s="32"/>
      <c r="T14" s="250">
        <f t="shared" si="2"/>
        <v>384808.00000000006</v>
      </c>
      <c r="U14" s="250">
        <f t="shared" si="3"/>
        <v>381746.00000000012</v>
      </c>
      <c r="V14" s="250">
        <f t="shared" si="4"/>
        <v>372372</v>
      </c>
      <c r="W14" s="250">
        <f t="shared" si="5"/>
        <v>362661.99999999994</v>
      </c>
      <c r="X14" s="250">
        <f t="shared" si="6"/>
        <v>350578</v>
      </c>
      <c r="Y14" s="250">
        <f t="shared" si="7"/>
        <v>370433.20000000007</v>
      </c>
      <c r="AA14" s="225">
        <f t="shared" si="8"/>
        <v>11.014131562721698</v>
      </c>
      <c r="AB14" s="225">
        <f t="shared" si="9"/>
        <v>24.727805175130086</v>
      </c>
      <c r="AC14" s="225">
        <f t="shared" si="10"/>
        <v>17.87096836892589</v>
      </c>
    </row>
    <row r="15" spans="1:32">
      <c r="A15" s="285" t="s">
        <v>12</v>
      </c>
      <c r="B15" s="286">
        <v>17.2</v>
      </c>
      <c r="C15" s="287">
        <v>42.4</v>
      </c>
      <c r="D15" s="288">
        <v>59.6</v>
      </c>
      <c r="E15" s="32"/>
      <c r="F15" s="290">
        <v>199061</v>
      </c>
      <c r="G15" s="290">
        <v>200208.00000000006</v>
      </c>
      <c r="H15" s="290">
        <v>199539.99999999997</v>
      </c>
      <c r="I15" s="290">
        <v>198015</v>
      </c>
      <c r="J15" s="290">
        <v>195801.99999999997</v>
      </c>
      <c r="K15" s="290">
        <f t="shared" si="0"/>
        <v>198525.2</v>
      </c>
      <c r="L15" s="32"/>
      <c r="M15" s="290">
        <v>199061</v>
      </c>
      <c r="N15" s="290">
        <v>200208.00000000006</v>
      </c>
      <c r="O15" s="290">
        <v>199539.99999999997</v>
      </c>
      <c r="P15" s="290">
        <v>198015</v>
      </c>
      <c r="Q15" s="290">
        <v>195801.99999999997</v>
      </c>
      <c r="R15" s="250">
        <f t="shared" si="1"/>
        <v>198525.2</v>
      </c>
      <c r="S15" s="32"/>
      <c r="T15" s="250">
        <f t="shared" si="2"/>
        <v>398122</v>
      </c>
      <c r="U15" s="250">
        <f t="shared" si="3"/>
        <v>400416.00000000012</v>
      </c>
      <c r="V15" s="250">
        <f t="shared" si="4"/>
        <v>399079.99999999994</v>
      </c>
      <c r="W15" s="250">
        <f t="shared" si="5"/>
        <v>396030</v>
      </c>
      <c r="X15" s="250">
        <f t="shared" si="6"/>
        <v>391603.99999999994</v>
      </c>
      <c r="Y15" s="250">
        <f t="shared" si="7"/>
        <v>397050.4</v>
      </c>
      <c r="AA15" s="225">
        <f t="shared" si="8"/>
        <v>8.6638875064727294</v>
      </c>
      <c r="AB15" s="225">
        <f t="shared" si="9"/>
        <v>21.3574901322351</v>
      </c>
      <c r="AC15" s="225">
        <f t="shared" si="10"/>
        <v>15.010688819353915</v>
      </c>
    </row>
    <row r="16" spans="1:32">
      <c r="A16" s="285" t="s">
        <v>13</v>
      </c>
      <c r="B16" s="286">
        <v>17.2</v>
      </c>
      <c r="C16" s="287">
        <v>29.6</v>
      </c>
      <c r="D16" s="288">
        <v>46.8</v>
      </c>
      <c r="E16" s="32"/>
      <c r="F16" s="290">
        <v>180721</v>
      </c>
      <c r="G16" s="290">
        <v>184697</v>
      </c>
      <c r="H16" s="290">
        <v>188241</v>
      </c>
      <c r="I16" s="290">
        <v>191861</v>
      </c>
      <c r="J16" s="290">
        <v>194387.99999999997</v>
      </c>
      <c r="K16" s="290">
        <f t="shared" si="0"/>
        <v>187981.6</v>
      </c>
      <c r="L16" s="32"/>
      <c r="M16" s="290">
        <v>180721</v>
      </c>
      <c r="N16" s="290">
        <v>184697</v>
      </c>
      <c r="O16" s="290">
        <v>188241</v>
      </c>
      <c r="P16" s="290">
        <v>191861</v>
      </c>
      <c r="Q16" s="290">
        <v>194387.99999999997</v>
      </c>
      <c r="R16" s="250">
        <f t="shared" si="1"/>
        <v>187981.6</v>
      </c>
      <c r="S16" s="32"/>
      <c r="T16" s="250">
        <f t="shared" si="2"/>
        <v>361442</v>
      </c>
      <c r="U16" s="250">
        <f t="shared" si="3"/>
        <v>369394</v>
      </c>
      <c r="V16" s="250">
        <f t="shared" si="4"/>
        <v>376482</v>
      </c>
      <c r="W16" s="250">
        <f t="shared" si="5"/>
        <v>383722</v>
      </c>
      <c r="X16" s="250">
        <f t="shared" si="6"/>
        <v>388775.99999999994</v>
      </c>
      <c r="Y16" s="250">
        <f t="shared" si="7"/>
        <v>375963.2</v>
      </c>
      <c r="AA16" s="225">
        <f t="shared" si="8"/>
        <v>9.1498316856543394</v>
      </c>
      <c r="AB16" s="225">
        <f t="shared" si="9"/>
        <v>15.746221970660958</v>
      </c>
      <c r="AC16" s="225">
        <f t="shared" si="10"/>
        <v>12.448026828157648</v>
      </c>
    </row>
    <row r="17" spans="1:29">
      <c r="A17" s="285" t="s">
        <v>14</v>
      </c>
      <c r="B17" s="286">
        <v>8.6</v>
      </c>
      <c r="C17" s="287">
        <v>18.399999999999999</v>
      </c>
      <c r="D17" s="288">
        <v>27</v>
      </c>
      <c r="E17" s="32"/>
      <c r="F17" s="290">
        <v>160415</v>
      </c>
      <c r="G17" s="290">
        <v>162760</v>
      </c>
      <c r="H17" s="290">
        <v>166198</v>
      </c>
      <c r="I17" s="290">
        <v>169324</v>
      </c>
      <c r="J17" s="290">
        <v>172987</v>
      </c>
      <c r="K17" s="290">
        <f t="shared" si="0"/>
        <v>166336.79999999999</v>
      </c>
      <c r="L17" s="32"/>
      <c r="M17" s="290">
        <v>160415</v>
      </c>
      <c r="N17" s="290">
        <v>162760</v>
      </c>
      <c r="O17" s="290">
        <v>166198</v>
      </c>
      <c r="P17" s="290">
        <v>169324</v>
      </c>
      <c r="Q17" s="290">
        <v>172987</v>
      </c>
      <c r="R17" s="250">
        <f t="shared" si="1"/>
        <v>166336.79999999999</v>
      </c>
      <c r="S17" s="32"/>
      <c r="T17" s="250">
        <f t="shared" si="2"/>
        <v>320830</v>
      </c>
      <c r="U17" s="250">
        <f t="shared" si="3"/>
        <v>325520</v>
      </c>
      <c r="V17" s="250">
        <f t="shared" si="4"/>
        <v>332396</v>
      </c>
      <c r="W17" s="250">
        <f t="shared" si="5"/>
        <v>338648</v>
      </c>
      <c r="X17" s="250">
        <f t="shared" si="6"/>
        <v>345974</v>
      </c>
      <c r="Y17" s="250">
        <f t="shared" si="7"/>
        <v>332673.59999999998</v>
      </c>
      <c r="AA17" s="225">
        <f t="shared" si="8"/>
        <v>5.1702329250051706</v>
      </c>
      <c r="AB17" s="225">
        <f t="shared" si="9"/>
        <v>11.061893700011062</v>
      </c>
      <c r="AC17" s="225">
        <f t="shared" si="10"/>
        <v>8.1160633125081176</v>
      </c>
    </row>
    <row r="18" spans="1:29">
      <c r="A18" s="285" t="s">
        <v>15</v>
      </c>
      <c r="B18" s="286">
        <v>4</v>
      </c>
      <c r="C18" s="287">
        <v>10.4</v>
      </c>
      <c r="D18" s="288">
        <v>14.4</v>
      </c>
      <c r="E18" s="32"/>
      <c r="F18" s="290">
        <v>162276</v>
      </c>
      <c r="G18" s="290">
        <v>164627.99999999997</v>
      </c>
      <c r="H18" s="290">
        <v>157797</v>
      </c>
      <c r="I18" s="290">
        <v>155019.00000000003</v>
      </c>
      <c r="J18" s="290">
        <v>154127</v>
      </c>
      <c r="K18" s="290">
        <f t="shared" si="0"/>
        <v>158769.4</v>
      </c>
      <c r="L18" s="32"/>
      <c r="M18" s="290">
        <v>162276</v>
      </c>
      <c r="N18" s="290">
        <v>164627.99999999997</v>
      </c>
      <c r="O18" s="290">
        <v>157797</v>
      </c>
      <c r="P18" s="290">
        <v>155019.00000000003</v>
      </c>
      <c r="Q18" s="290">
        <v>154127</v>
      </c>
      <c r="R18" s="250">
        <f t="shared" si="1"/>
        <v>158769.4</v>
      </c>
      <c r="S18" s="32"/>
      <c r="T18" s="250">
        <f t="shared" si="2"/>
        <v>324552</v>
      </c>
      <c r="U18" s="250">
        <f t="shared" si="3"/>
        <v>329255.99999999994</v>
      </c>
      <c r="V18" s="250">
        <f t="shared" si="4"/>
        <v>315594</v>
      </c>
      <c r="W18" s="250">
        <f t="shared" si="5"/>
        <v>310038.00000000006</v>
      </c>
      <c r="X18" s="250">
        <f t="shared" si="6"/>
        <v>308254</v>
      </c>
      <c r="Y18" s="250">
        <f t="shared" si="7"/>
        <v>317538.8</v>
      </c>
      <c r="AA18" s="225">
        <f t="shared" si="8"/>
        <v>2.5193771595786094</v>
      </c>
      <c r="AB18" s="225">
        <f t="shared" si="9"/>
        <v>6.5503806149043839</v>
      </c>
      <c r="AC18" s="225">
        <f t="shared" si="10"/>
        <v>4.5348788872414962</v>
      </c>
    </row>
    <row r="19" spans="1:29">
      <c r="A19" s="285" t="s">
        <v>16</v>
      </c>
      <c r="B19" s="286">
        <v>3.6</v>
      </c>
      <c r="C19" s="287">
        <v>4.8</v>
      </c>
      <c r="D19" s="288">
        <v>9</v>
      </c>
      <c r="E19" s="32"/>
      <c r="F19" s="290">
        <v>121879</v>
      </c>
      <c r="G19" s="290">
        <v>126415</v>
      </c>
      <c r="H19" s="290">
        <v>137334</v>
      </c>
      <c r="I19" s="290">
        <v>143570</v>
      </c>
      <c r="J19" s="290">
        <v>147594</v>
      </c>
      <c r="K19" s="290">
        <f t="shared" si="0"/>
        <v>135358.39999999999</v>
      </c>
      <c r="L19" s="32"/>
      <c r="M19" s="290">
        <v>121879</v>
      </c>
      <c r="N19" s="290">
        <v>126415</v>
      </c>
      <c r="O19" s="290">
        <v>137334</v>
      </c>
      <c r="P19" s="290">
        <v>143570</v>
      </c>
      <c r="Q19" s="290">
        <v>147594</v>
      </c>
      <c r="R19" s="250">
        <f t="shared" si="1"/>
        <v>135358.39999999999</v>
      </c>
      <c r="S19" s="32"/>
      <c r="T19" s="250">
        <f t="shared" si="2"/>
        <v>243758</v>
      </c>
      <c r="U19" s="250">
        <f t="shared" si="3"/>
        <v>252830</v>
      </c>
      <c r="V19" s="250">
        <f t="shared" si="4"/>
        <v>274668</v>
      </c>
      <c r="W19" s="250">
        <f t="shared" si="5"/>
        <v>287140</v>
      </c>
      <c r="X19" s="250">
        <f t="shared" si="6"/>
        <v>295188</v>
      </c>
      <c r="Y19" s="250">
        <f t="shared" si="7"/>
        <v>270716.79999999999</v>
      </c>
      <c r="AA19" s="225">
        <f t="shared" si="8"/>
        <v>2.6596059055071573</v>
      </c>
      <c r="AB19" s="225">
        <f t="shared" si="9"/>
        <v>3.5461412073428762</v>
      </c>
      <c r="AC19" s="225">
        <f t="shared" si="10"/>
        <v>3.3245073818839468</v>
      </c>
    </row>
    <row r="20" spans="1:29">
      <c r="A20" s="285" t="s">
        <v>17</v>
      </c>
      <c r="B20" s="286">
        <v>0.8</v>
      </c>
      <c r="C20" s="287">
        <v>3</v>
      </c>
      <c r="D20" s="288">
        <v>3.8</v>
      </c>
      <c r="E20" s="32"/>
      <c r="F20" s="290">
        <v>100834</v>
      </c>
      <c r="G20" s="290">
        <v>100664.00000000001</v>
      </c>
      <c r="H20" s="290">
        <v>101619.00000000003</v>
      </c>
      <c r="I20" s="290">
        <v>103378.00000000003</v>
      </c>
      <c r="J20" s="290">
        <v>106173</v>
      </c>
      <c r="K20" s="290">
        <f t="shared" si="0"/>
        <v>102533.6</v>
      </c>
      <c r="L20" s="32"/>
      <c r="M20" s="290">
        <v>100834</v>
      </c>
      <c r="N20" s="290">
        <v>100664.00000000001</v>
      </c>
      <c r="O20" s="290">
        <v>101619.00000000003</v>
      </c>
      <c r="P20" s="290">
        <v>103378.00000000003</v>
      </c>
      <c r="Q20" s="290">
        <v>106173</v>
      </c>
      <c r="R20" s="250">
        <f t="shared" si="1"/>
        <v>102533.6</v>
      </c>
      <c r="S20" s="32"/>
      <c r="T20" s="250">
        <f t="shared" si="2"/>
        <v>201668</v>
      </c>
      <c r="U20" s="250">
        <f t="shared" si="3"/>
        <v>201328.00000000003</v>
      </c>
      <c r="V20" s="250">
        <f t="shared" si="4"/>
        <v>203238.00000000006</v>
      </c>
      <c r="W20" s="250">
        <f t="shared" si="5"/>
        <v>206756.00000000006</v>
      </c>
      <c r="X20" s="250">
        <f t="shared" si="6"/>
        <v>212346</v>
      </c>
      <c r="Y20" s="250">
        <f t="shared" si="7"/>
        <v>205067.2</v>
      </c>
      <c r="AA20" s="225">
        <f t="shared" si="8"/>
        <v>0.78023204100899612</v>
      </c>
      <c r="AB20" s="225">
        <f t="shared" si="9"/>
        <v>2.9258701537837348</v>
      </c>
      <c r="AC20" s="225">
        <f t="shared" si="10"/>
        <v>1.8530510973963656</v>
      </c>
    </row>
    <row r="21" spans="1:29">
      <c r="A21" s="285" t="s">
        <v>18</v>
      </c>
      <c r="B21" s="286">
        <v>0.2</v>
      </c>
      <c r="C21" s="287">
        <v>0.6</v>
      </c>
      <c r="D21" s="288">
        <v>0.8</v>
      </c>
      <c r="E21" s="32"/>
      <c r="F21" s="290">
        <v>75977</v>
      </c>
      <c r="G21" s="290">
        <v>77388</v>
      </c>
      <c r="H21" s="290">
        <v>78407.000000000015</v>
      </c>
      <c r="I21" s="290">
        <v>80234.999999999985</v>
      </c>
      <c r="J21" s="290">
        <v>81940</v>
      </c>
      <c r="K21" s="290">
        <f t="shared" si="0"/>
        <v>78789.399999999994</v>
      </c>
      <c r="L21" s="32"/>
      <c r="M21" s="290">
        <v>75977</v>
      </c>
      <c r="N21" s="290">
        <v>77388</v>
      </c>
      <c r="O21" s="290">
        <v>78407.000000000015</v>
      </c>
      <c r="P21" s="290">
        <v>80234.999999999985</v>
      </c>
      <c r="Q21" s="290">
        <v>81940</v>
      </c>
      <c r="R21" s="250">
        <f t="shared" si="1"/>
        <v>78789.399999999994</v>
      </c>
      <c r="S21" s="32"/>
      <c r="T21" s="250">
        <f t="shared" si="2"/>
        <v>151954</v>
      </c>
      <c r="U21" s="250">
        <f t="shared" si="3"/>
        <v>154776</v>
      </c>
      <c r="V21" s="250">
        <f t="shared" si="4"/>
        <v>156814.00000000003</v>
      </c>
      <c r="W21" s="250">
        <f t="shared" si="5"/>
        <v>160469.99999999997</v>
      </c>
      <c r="X21" s="250">
        <f t="shared" si="6"/>
        <v>163880</v>
      </c>
      <c r="Y21" s="250">
        <f t="shared" si="7"/>
        <v>157578.79999999999</v>
      </c>
      <c r="AA21" s="225">
        <f t="shared" si="8"/>
        <v>0.25384125275735064</v>
      </c>
      <c r="AB21" s="225">
        <f t="shared" si="9"/>
        <v>0.76152375827205177</v>
      </c>
      <c r="AC21" s="225">
        <f t="shared" si="10"/>
        <v>0.50768250551470129</v>
      </c>
    </row>
    <row r="22" spans="1:29">
      <c r="A22" s="285" t="s">
        <v>19</v>
      </c>
      <c r="B22" s="286">
        <v>0</v>
      </c>
      <c r="C22" s="287">
        <v>0</v>
      </c>
      <c r="D22" s="288">
        <v>0</v>
      </c>
      <c r="E22" s="32"/>
      <c r="F22" s="290">
        <v>47655</v>
      </c>
      <c r="G22" s="290">
        <v>49182</v>
      </c>
      <c r="H22" s="290">
        <v>50919.000000000007</v>
      </c>
      <c r="I22" s="290">
        <v>52254.000000000015</v>
      </c>
      <c r="J22" s="290">
        <v>53624.000000000007</v>
      </c>
      <c r="K22" s="290">
        <f t="shared" si="0"/>
        <v>50726.8</v>
      </c>
      <c r="L22" s="32"/>
      <c r="M22" s="290">
        <v>47655</v>
      </c>
      <c r="N22" s="290">
        <v>49182</v>
      </c>
      <c r="O22" s="290">
        <v>50919.000000000007</v>
      </c>
      <c r="P22" s="290">
        <v>52254.000000000015</v>
      </c>
      <c r="Q22" s="290">
        <v>53624.000000000007</v>
      </c>
      <c r="R22" s="250">
        <f t="shared" si="1"/>
        <v>50726.8</v>
      </c>
      <c r="S22" s="32"/>
      <c r="T22" s="250">
        <f t="shared" si="2"/>
        <v>95310</v>
      </c>
      <c r="U22" s="250">
        <f t="shared" si="3"/>
        <v>98364</v>
      </c>
      <c r="V22" s="250">
        <f t="shared" si="4"/>
        <v>101838.00000000001</v>
      </c>
      <c r="W22" s="250">
        <f t="shared" si="5"/>
        <v>104508.00000000003</v>
      </c>
      <c r="X22" s="250">
        <f t="shared" si="6"/>
        <v>107248.00000000001</v>
      </c>
      <c r="Y22" s="250">
        <f t="shared" si="7"/>
        <v>101453.6</v>
      </c>
      <c r="AA22" s="225">
        <f t="shared" si="8"/>
        <v>0</v>
      </c>
      <c r="AB22" s="225">
        <f t="shared" si="9"/>
        <v>0</v>
      </c>
      <c r="AC22" s="225">
        <f t="shared" si="10"/>
        <v>0</v>
      </c>
    </row>
    <row r="23" spans="1:29">
      <c r="A23" s="285" t="s">
        <v>20</v>
      </c>
      <c r="B23" s="286">
        <v>0</v>
      </c>
      <c r="C23" s="287">
        <v>0</v>
      </c>
      <c r="D23" s="288">
        <v>0</v>
      </c>
      <c r="E23" s="32"/>
      <c r="F23" s="290">
        <v>23858.999999999996</v>
      </c>
      <c r="G23" s="290">
        <v>24357</v>
      </c>
      <c r="H23" s="290">
        <v>24838</v>
      </c>
      <c r="I23" s="290">
        <v>25481</v>
      </c>
      <c r="J23" s="290">
        <v>26590.000000000004</v>
      </c>
      <c r="K23" s="290">
        <f t="shared" si="0"/>
        <v>25025</v>
      </c>
      <c r="L23" s="32"/>
      <c r="M23" s="290">
        <v>23858.999999999996</v>
      </c>
      <c r="N23" s="290">
        <v>24357</v>
      </c>
      <c r="O23" s="290">
        <v>24838</v>
      </c>
      <c r="P23" s="290">
        <v>25481</v>
      </c>
      <c r="Q23" s="290">
        <v>26590.000000000004</v>
      </c>
      <c r="R23" s="250">
        <f t="shared" si="1"/>
        <v>25025</v>
      </c>
      <c r="S23" s="32"/>
      <c r="T23" s="250">
        <f t="shared" si="2"/>
        <v>47717.999999999993</v>
      </c>
      <c r="U23" s="250">
        <f t="shared" si="3"/>
        <v>48714</v>
      </c>
      <c r="V23" s="250">
        <f t="shared" si="4"/>
        <v>49676</v>
      </c>
      <c r="W23" s="250">
        <f t="shared" si="5"/>
        <v>50962</v>
      </c>
      <c r="X23" s="250">
        <f t="shared" si="6"/>
        <v>53180.000000000007</v>
      </c>
      <c r="Y23" s="250">
        <f t="shared" si="7"/>
        <v>50050</v>
      </c>
      <c r="AA23" s="225">
        <f t="shared" si="8"/>
        <v>0</v>
      </c>
      <c r="AB23" s="225">
        <f t="shared" si="9"/>
        <v>0</v>
      </c>
      <c r="AC23" s="225">
        <f t="shared" si="10"/>
        <v>0</v>
      </c>
    </row>
    <row r="24" spans="1:29">
      <c r="A24" s="285" t="s">
        <v>21</v>
      </c>
      <c r="B24" s="286">
        <v>0</v>
      </c>
      <c r="C24" s="287">
        <v>0</v>
      </c>
      <c r="D24" s="288">
        <v>0</v>
      </c>
      <c r="E24" s="32"/>
      <c r="F24" s="290">
        <v>8029</v>
      </c>
      <c r="G24" s="290">
        <v>9052</v>
      </c>
      <c r="H24" s="290">
        <v>9839</v>
      </c>
      <c r="I24" s="290">
        <v>10310</v>
      </c>
      <c r="J24" s="290">
        <v>10978</v>
      </c>
      <c r="K24" s="290">
        <f t="shared" si="0"/>
        <v>9641.6</v>
      </c>
      <c r="L24" s="32"/>
      <c r="M24" s="290">
        <v>8029</v>
      </c>
      <c r="N24" s="290">
        <v>9052</v>
      </c>
      <c r="O24" s="290">
        <v>9839</v>
      </c>
      <c r="P24" s="290">
        <v>10310</v>
      </c>
      <c r="Q24" s="290">
        <v>10978</v>
      </c>
      <c r="R24" s="250">
        <f t="shared" si="1"/>
        <v>9641.6</v>
      </c>
      <c r="S24" s="32"/>
      <c r="T24" s="250">
        <f t="shared" si="2"/>
        <v>16058</v>
      </c>
      <c r="U24" s="250">
        <f t="shared" si="3"/>
        <v>18104</v>
      </c>
      <c r="V24" s="250">
        <f t="shared" si="4"/>
        <v>19678</v>
      </c>
      <c r="W24" s="250">
        <f t="shared" si="5"/>
        <v>20620</v>
      </c>
      <c r="X24" s="250">
        <f t="shared" si="6"/>
        <v>21956</v>
      </c>
      <c r="Y24" s="250">
        <f t="shared" si="7"/>
        <v>19283.2</v>
      </c>
      <c r="AA24" s="225">
        <f t="shared" si="8"/>
        <v>0</v>
      </c>
      <c r="AB24" s="225">
        <f t="shared" si="9"/>
        <v>0</v>
      </c>
      <c r="AC24" s="225">
        <f t="shared" si="10"/>
        <v>0</v>
      </c>
    </row>
    <row r="25" spans="1:29" s="212" customFormat="1">
      <c r="A25" s="292" t="s">
        <v>27</v>
      </c>
      <c r="B25" s="293">
        <f>SUM(B6:B24)</f>
        <v>131.6</v>
      </c>
      <c r="C25" s="250">
        <f>SUM(C6:C24)</f>
        <v>299.8</v>
      </c>
      <c r="D25" s="215">
        <f>SUM(D6:D24)</f>
        <v>432</v>
      </c>
      <c r="E25" s="289"/>
      <c r="F25" s="294">
        <v>2548221.0000000009</v>
      </c>
      <c r="G25" s="294">
        <v>2570299.9999999972</v>
      </c>
      <c r="H25" s="294">
        <v>2577139.9999999977</v>
      </c>
      <c r="I25" s="294">
        <v>2586531.9999999995</v>
      </c>
      <c r="J25" s="294">
        <v>2596384.0000000019</v>
      </c>
      <c r="K25" s="294">
        <f t="shared" si="0"/>
        <v>2575715.3999999994</v>
      </c>
      <c r="L25" s="289"/>
      <c r="M25" s="294">
        <v>2548221.0000000009</v>
      </c>
      <c r="N25" s="294">
        <v>2570299.9999999972</v>
      </c>
      <c r="O25" s="294">
        <v>2577139.9999999977</v>
      </c>
      <c r="P25" s="294">
        <v>2586531.9999999995</v>
      </c>
      <c r="Q25" s="294">
        <v>2596384.0000000019</v>
      </c>
      <c r="R25" s="250">
        <f t="shared" si="1"/>
        <v>2575715.3999999994</v>
      </c>
      <c r="S25" s="289"/>
      <c r="T25" s="250">
        <f t="shared" si="2"/>
        <v>5096442.0000000019</v>
      </c>
      <c r="U25" s="250">
        <f t="shared" si="3"/>
        <v>5140599.9999999944</v>
      </c>
      <c r="V25" s="250">
        <f t="shared" si="4"/>
        <v>5154279.9999999953</v>
      </c>
      <c r="W25" s="250">
        <f t="shared" si="5"/>
        <v>5173063.9999999991</v>
      </c>
      <c r="X25" s="250">
        <f t="shared" si="6"/>
        <v>5192768.0000000037</v>
      </c>
      <c r="Y25" s="250">
        <f t="shared" si="7"/>
        <v>5151430.7999999989</v>
      </c>
      <c r="AA25" s="225">
        <f t="shared" si="8"/>
        <v>5.1092601302146976</v>
      </c>
      <c r="AB25" s="225">
        <f t="shared" si="9"/>
        <v>11.639484703938955</v>
      </c>
      <c r="AC25" s="225">
        <f t="shared" si="10"/>
        <v>8.3860196666137892</v>
      </c>
    </row>
    <row r="27" spans="1:29">
      <c r="D27" s="167"/>
    </row>
  </sheetData>
  <mergeCells count="6">
    <mergeCell ref="A2:X2"/>
    <mergeCell ref="F4:K4"/>
    <mergeCell ref="M4:R4"/>
    <mergeCell ref="B4:D4"/>
    <mergeCell ref="AA4:AC4"/>
    <mergeCell ref="T4:Y4"/>
  </mergeCells>
  <pageMargins left="0.7" right="0.7" top="0.75" bottom="0.75" header="0.3" footer="0.3"/>
  <ignoredErrors>
    <ignoredError sqref="F5:J5 M5:Q5" numberStoredAsText="1"/>
  </ignoredErrors>
</worksheet>
</file>

<file path=xl/worksheets/sheet23.xml><?xml version="1.0" encoding="utf-8"?>
<worksheet xmlns="http://schemas.openxmlformats.org/spreadsheetml/2006/main" xmlns:r="http://schemas.openxmlformats.org/officeDocument/2006/relationships">
  <dimension ref="A2:Z43"/>
  <sheetViews>
    <sheetView showGridLines="0" zoomScaleNormal="100" workbookViewId="0">
      <selection activeCell="R4" sqref="R4"/>
    </sheetView>
  </sheetViews>
  <sheetFormatPr defaultRowHeight="15"/>
  <cols>
    <col min="9" max="9" width="7.140625" customWidth="1"/>
    <col min="10" max="10" width="17.42578125" customWidth="1"/>
    <col min="14" max="18" width="11.7109375" customWidth="1"/>
    <col min="19" max="19" width="20.5703125" customWidth="1"/>
  </cols>
  <sheetData>
    <row r="2" spans="1:26" ht="36.75" customHeight="1">
      <c r="A2" s="354" t="s">
        <v>198</v>
      </c>
      <c r="B2" s="354"/>
      <c r="C2" s="354"/>
      <c r="D2" s="354"/>
      <c r="E2" s="354"/>
      <c r="F2" s="354"/>
      <c r="G2" s="354"/>
      <c r="H2" s="354"/>
      <c r="I2" s="354"/>
      <c r="J2" s="354"/>
      <c r="K2" s="354"/>
      <c r="L2" s="354"/>
      <c r="M2" s="354"/>
      <c r="S2" s="192"/>
      <c r="T2" s="415" t="s">
        <v>0</v>
      </c>
      <c r="U2" s="415"/>
      <c r="V2" s="415"/>
      <c r="W2" s="415"/>
      <c r="X2" s="415"/>
      <c r="Y2" s="415"/>
      <c r="Z2" s="6"/>
    </row>
    <row r="3" spans="1:26" ht="15.75" customHeight="1">
      <c r="S3" s="193"/>
      <c r="T3" s="415" t="s">
        <v>1</v>
      </c>
      <c r="U3" s="415"/>
      <c r="V3" s="415" t="s">
        <v>2</v>
      </c>
      <c r="W3" s="415"/>
      <c r="X3" s="415" t="s">
        <v>27</v>
      </c>
      <c r="Y3" s="415"/>
      <c r="Z3" s="6"/>
    </row>
    <row r="4" spans="1:26" ht="15" customHeight="1">
      <c r="S4" s="193" t="s">
        <v>183</v>
      </c>
      <c r="T4" s="107" t="s">
        <v>55</v>
      </c>
      <c r="U4" s="107" t="s">
        <v>56</v>
      </c>
      <c r="V4" s="107" t="s">
        <v>55</v>
      </c>
      <c r="W4" s="107" t="s">
        <v>56</v>
      </c>
      <c r="X4" s="107" t="s">
        <v>55</v>
      </c>
      <c r="Y4" s="107" t="s">
        <v>56</v>
      </c>
      <c r="Z4" s="6"/>
    </row>
    <row r="5" spans="1:26">
      <c r="S5" s="106" t="s">
        <v>57</v>
      </c>
      <c r="T5" s="194">
        <v>2</v>
      </c>
      <c r="U5" s="195">
        <v>0.28571428571428575</v>
      </c>
      <c r="V5" s="194">
        <v>5</v>
      </c>
      <c r="W5" s="195">
        <v>0.7142857142857143</v>
      </c>
      <c r="X5" s="194">
        <v>7</v>
      </c>
      <c r="Y5" s="38">
        <v>1</v>
      </c>
      <c r="Z5" s="6"/>
    </row>
    <row r="6" spans="1:26" ht="24" customHeight="1">
      <c r="S6" s="106" t="s">
        <v>175</v>
      </c>
      <c r="T6" s="194">
        <v>7</v>
      </c>
      <c r="U6" s="195">
        <v>0.30434782608695654</v>
      </c>
      <c r="V6" s="194">
        <v>16</v>
      </c>
      <c r="W6" s="195">
        <v>0.69565217391304346</v>
      </c>
      <c r="X6" s="194">
        <v>23</v>
      </c>
      <c r="Y6" s="38">
        <v>1</v>
      </c>
      <c r="Z6" s="6"/>
    </row>
    <row r="7" spans="1:26" ht="24" customHeight="1">
      <c r="S7" s="106" t="s">
        <v>58</v>
      </c>
      <c r="T7" s="194">
        <v>20</v>
      </c>
      <c r="U7" s="195">
        <v>0.33333333333333337</v>
      </c>
      <c r="V7" s="194">
        <v>40</v>
      </c>
      <c r="W7" s="195">
        <v>0.66666666666666674</v>
      </c>
      <c r="X7" s="194">
        <v>60</v>
      </c>
      <c r="Y7" s="38">
        <v>1</v>
      </c>
      <c r="Z7" s="6"/>
    </row>
    <row r="8" spans="1:26" ht="24" customHeight="1">
      <c r="S8" s="106" t="s">
        <v>176</v>
      </c>
      <c r="T8" s="194">
        <v>25</v>
      </c>
      <c r="U8" s="195">
        <v>0.3125</v>
      </c>
      <c r="V8" s="194">
        <v>55</v>
      </c>
      <c r="W8" s="195">
        <v>0.6875</v>
      </c>
      <c r="X8" s="194">
        <v>80</v>
      </c>
      <c r="Y8" s="38">
        <v>1</v>
      </c>
      <c r="Z8" s="6"/>
    </row>
    <row r="9" spans="1:26" ht="24" customHeight="1">
      <c r="S9" s="106" t="s">
        <v>59</v>
      </c>
      <c r="T9" s="194">
        <v>59</v>
      </c>
      <c r="U9" s="195">
        <v>0.36645962732919252</v>
      </c>
      <c r="V9" s="194">
        <v>102</v>
      </c>
      <c r="W9" s="195">
        <v>0.63354037267080754</v>
      </c>
      <c r="X9" s="194">
        <v>161</v>
      </c>
      <c r="Y9" s="38">
        <v>1</v>
      </c>
      <c r="Z9" s="6"/>
    </row>
    <row r="10" spans="1:26" ht="24" customHeight="1">
      <c r="S10" s="106" t="s">
        <v>177</v>
      </c>
      <c r="T10" s="194">
        <v>85</v>
      </c>
      <c r="U10" s="195">
        <v>0.33203125</v>
      </c>
      <c r="V10" s="194">
        <v>171</v>
      </c>
      <c r="W10" s="195">
        <v>0.66796875</v>
      </c>
      <c r="X10" s="194">
        <v>256</v>
      </c>
      <c r="Y10" s="38">
        <v>1</v>
      </c>
      <c r="Z10" s="6"/>
    </row>
    <row r="11" spans="1:26" ht="24" customHeight="1">
      <c r="S11" s="106" t="s">
        <v>178</v>
      </c>
      <c r="T11" s="194">
        <v>94</v>
      </c>
      <c r="U11" s="195">
        <v>0.30420711974110032</v>
      </c>
      <c r="V11" s="194">
        <v>215</v>
      </c>
      <c r="W11" s="195">
        <v>0.69579288025889963</v>
      </c>
      <c r="X11" s="194">
        <v>309</v>
      </c>
      <c r="Y11" s="38">
        <v>1</v>
      </c>
      <c r="Z11" s="6"/>
    </row>
    <row r="12" spans="1:26" ht="24" customHeight="1">
      <c r="S12" s="106" t="s">
        <v>60</v>
      </c>
      <c r="T12" s="194">
        <v>87</v>
      </c>
      <c r="U12" s="195">
        <v>0.26363636363636361</v>
      </c>
      <c r="V12" s="194">
        <v>243</v>
      </c>
      <c r="W12" s="195">
        <v>0.73636363636363644</v>
      </c>
      <c r="X12" s="194">
        <v>330</v>
      </c>
      <c r="Y12" s="38">
        <v>1</v>
      </c>
      <c r="Z12" s="6"/>
    </row>
    <row r="13" spans="1:26" ht="24" customHeight="1">
      <c r="S13" s="106" t="s">
        <v>179</v>
      </c>
      <c r="T13" s="194">
        <v>85</v>
      </c>
      <c r="U13" s="195">
        <v>0.28911564625850339</v>
      </c>
      <c r="V13" s="194">
        <v>209</v>
      </c>
      <c r="W13" s="195">
        <v>0.7108843537414965</v>
      </c>
      <c r="X13" s="194">
        <v>294</v>
      </c>
      <c r="Y13" s="38">
        <v>1</v>
      </c>
      <c r="Z13" s="6"/>
    </row>
    <row r="14" spans="1:26" ht="24" customHeight="1">
      <c r="S14" s="106" t="s">
        <v>180</v>
      </c>
      <c r="T14" s="194">
        <v>96</v>
      </c>
      <c r="U14" s="195">
        <v>0.31683168316831684</v>
      </c>
      <c r="V14" s="194">
        <v>207</v>
      </c>
      <c r="W14" s="195">
        <v>0.68316831683168322</v>
      </c>
      <c r="X14" s="194">
        <v>303</v>
      </c>
      <c r="Y14" s="38">
        <v>1</v>
      </c>
      <c r="Z14" s="6"/>
    </row>
    <row r="15" spans="1:26" ht="24" customHeight="1">
      <c r="S15" s="106" t="s">
        <v>181</v>
      </c>
      <c r="T15" s="194">
        <v>59</v>
      </c>
      <c r="U15" s="195">
        <v>0.28095238095238095</v>
      </c>
      <c r="V15" s="194">
        <v>151</v>
      </c>
      <c r="W15" s="195">
        <v>0.71904761904761894</v>
      </c>
      <c r="X15" s="194">
        <v>210</v>
      </c>
      <c r="Y15" s="38">
        <v>1</v>
      </c>
      <c r="Z15" s="6"/>
    </row>
    <row r="16" spans="1:26" ht="24" customHeight="1">
      <c r="S16" s="106" t="s">
        <v>182</v>
      </c>
      <c r="T16" s="194">
        <v>37</v>
      </c>
      <c r="U16" s="195">
        <v>0.32173913043478258</v>
      </c>
      <c r="V16" s="194">
        <v>78</v>
      </c>
      <c r="W16" s="195">
        <v>0.67826086956521736</v>
      </c>
      <c r="X16" s="194">
        <v>115</v>
      </c>
      <c r="Y16" s="38">
        <v>1</v>
      </c>
      <c r="Z16" s="6"/>
    </row>
    <row r="17" spans="19:26" ht="24" customHeight="1">
      <c r="S17" s="106" t="s">
        <v>61</v>
      </c>
      <c r="T17" s="194">
        <v>5</v>
      </c>
      <c r="U17" s="195">
        <v>0.29411764705882354</v>
      </c>
      <c r="V17" s="194">
        <v>12</v>
      </c>
      <c r="W17" s="195">
        <v>0.70588235294117652</v>
      </c>
      <c r="X17" s="194">
        <v>17</v>
      </c>
      <c r="Y17" s="38">
        <v>1</v>
      </c>
      <c r="Z17" s="6"/>
    </row>
    <row r="18" spans="19:26">
      <c r="S18" s="106" t="s">
        <v>27</v>
      </c>
      <c r="T18" s="194">
        <v>661</v>
      </c>
      <c r="U18" s="195">
        <v>0.30531177829099304</v>
      </c>
      <c r="V18" s="194">
        <v>1504</v>
      </c>
      <c r="W18" s="195">
        <v>0.6946882217090069</v>
      </c>
      <c r="X18" s="194">
        <v>2165</v>
      </c>
      <c r="Y18" s="38">
        <v>1</v>
      </c>
      <c r="Z18" s="6"/>
    </row>
    <row r="19" spans="19:26">
      <c r="S19" s="6"/>
      <c r="T19" s="6"/>
      <c r="U19" s="6"/>
      <c r="V19" s="6"/>
      <c r="W19" s="6"/>
      <c r="X19" s="6"/>
      <c r="Y19" s="6"/>
      <c r="Z19" s="6"/>
    </row>
    <row r="20" spans="19:26">
      <c r="S20" s="6"/>
      <c r="T20" s="6"/>
      <c r="U20" s="6"/>
      <c r="V20" s="6"/>
      <c r="W20" s="6"/>
      <c r="X20" s="6"/>
      <c r="Y20" s="6"/>
      <c r="Z20" s="6"/>
    </row>
    <row r="27" spans="19:26">
      <c r="Z27" s="191"/>
    </row>
    <row r="28" spans="19:26">
      <c r="Z28" s="191"/>
    </row>
    <row r="29" spans="19:26">
      <c r="Z29" s="191"/>
    </row>
    <row r="30" spans="19:26">
      <c r="Z30" s="191"/>
    </row>
    <row r="31" spans="19:26">
      <c r="Z31" s="191"/>
    </row>
    <row r="32" spans="19:26">
      <c r="Z32" s="191"/>
    </row>
    <row r="33" spans="26:26">
      <c r="Z33" s="191"/>
    </row>
    <row r="34" spans="26:26">
      <c r="Z34" s="191"/>
    </row>
    <row r="35" spans="26:26">
      <c r="Z35" s="191"/>
    </row>
    <row r="36" spans="26:26">
      <c r="Z36" s="191"/>
    </row>
    <row r="37" spans="26:26">
      <c r="Z37" s="191"/>
    </row>
    <row r="38" spans="26:26">
      <c r="Z38" s="191"/>
    </row>
    <row r="39" spans="26:26">
      <c r="Z39" s="191"/>
    </row>
    <row r="40" spans="26:26">
      <c r="Z40" s="191"/>
    </row>
    <row r="41" spans="26:26">
      <c r="Z41" s="191"/>
    </row>
    <row r="42" spans="26:26">
      <c r="Z42" s="191"/>
    </row>
    <row r="43" spans="26:26">
      <c r="Z43" s="191"/>
    </row>
  </sheetData>
  <mergeCells count="5">
    <mergeCell ref="A2:M2"/>
    <mergeCell ref="T2:Y2"/>
    <mergeCell ref="T3:U3"/>
    <mergeCell ref="V3:W3"/>
    <mergeCell ref="X3:Y3"/>
  </mergeCell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dimension ref="A2:H19"/>
  <sheetViews>
    <sheetView showGridLines="0" workbookViewId="0">
      <selection activeCell="N13" sqref="N13"/>
    </sheetView>
  </sheetViews>
  <sheetFormatPr defaultRowHeight="15"/>
  <cols>
    <col min="1" max="1" width="27.85546875" customWidth="1"/>
    <col min="2" max="7" width="8.42578125" customWidth="1"/>
  </cols>
  <sheetData>
    <row r="2" spans="1:8" ht="31.5" customHeight="1">
      <c r="A2" s="328" t="s">
        <v>203</v>
      </c>
      <c r="B2" s="328"/>
      <c r="C2" s="328"/>
      <c r="D2" s="328"/>
      <c r="E2" s="328"/>
      <c r="F2" s="328"/>
      <c r="G2" s="328"/>
      <c r="H2" s="328"/>
    </row>
    <row r="4" spans="1:8" ht="16.5" customHeight="1">
      <c r="A4" s="197"/>
      <c r="B4" s="416" t="s">
        <v>0</v>
      </c>
      <c r="C4" s="417"/>
      <c r="D4" s="417"/>
      <c r="E4" s="417"/>
      <c r="F4" s="417"/>
      <c r="G4" s="418"/>
      <c r="H4" s="196"/>
    </row>
    <row r="5" spans="1:8" ht="27" customHeight="1">
      <c r="A5" s="299" t="s">
        <v>184</v>
      </c>
      <c r="B5" s="419" t="s">
        <v>1</v>
      </c>
      <c r="C5" s="420"/>
      <c r="D5" s="420" t="s">
        <v>2</v>
      </c>
      <c r="E5" s="420"/>
      <c r="F5" s="420" t="s">
        <v>27</v>
      </c>
      <c r="G5" s="421"/>
      <c r="H5" s="196"/>
    </row>
    <row r="6" spans="1:8" ht="15" customHeight="1">
      <c r="A6" s="295" t="s">
        <v>162</v>
      </c>
      <c r="B6" s="296">
        <v>2</v>
      </c>
      <c r="C6" s="297">
        <f t="shared" ref="C6:C19" si="0">(B6/F6)</f>
        <v>0.2857142857142857</v>
      </c>
      <c r="D6" s="296">
        <v>5</v>
      </c>
      <c r="E6" s="297">
        <f t="shared" ref="E6:E19" si="1">(D6/F6)</f>
        <v>0.7142857142857143</v>
      </c>
      <c r="F6" s="296">
        <v>7</v>
      </c>
      <c r="G6" s="298">
        <v>1</v>
      </c>
      <c r="H6" s="196"/>
    </row>
    <row r="7" spans="1:8">
      <c r="A7" s="295" t="s">
        <v>163</v>
      </c>
      <c r="B7" s="296">
        <v>7</v>
      </c>
      <c r="C7" s="297">
        <f t="shared" si="0"/>
        <v>0.30434782608695654</v>
      </c>
      <c r="D7" s="296">
        <v>16</v>
      </c>
      <c r="E7" s="297">
        <f t="shared" si="1"/>
        <v>0.69565217391304346</v>
      </c>
      <c r="F7" s="296">
        <v>23</v>
      </c>
      <c r="G7" s="298">
        <v>1</v>
      </c>
      <c r="H7" s="196"/>
    </row>
    <row r="8" spans="1:8">
      <c r="A8" s="295" t="s">
        <v>164</v>
      </c>
      <c r="B8" s="296">
        <v>20</v>
      </c>
      <c r="C8" s="297">
        <f t="shared" si="0"/>
        <v>0.33333333333333331</v>
      </c>
      <c r="D8" s="296">
        <v>40</v>
      </c>
      <c r="E8" s="297">
        <f t="shared" si="1"/>
        <v>0.66666666666666663</v>
      </c>
      <c r="F8" s="296">
        <v>60</v>
      </c>
      <c r="G8" s="298">
        <v>1</v>
      </c>
      <c r="H8" s="196"/>
    </row>
    <row r="9" spans="1:8">
      <c r="A9" s="295" t="s">
        <v>165</v>
      </c>
      <c r="B9" s="296">
        <v>25</v>
      </c>
      <c r="C9" s="297">
        <f t="shared" si="0"/>
        <v>0.3125</v>
      </c>
      <c r="D9" s="296">
        <v>55</v>
      </c>
      <c r="E9" s="297">
        <f t="shared" si="1"/>
        <v>0.6875</v>
      </c>
      <c r="F9" s="296">
        <v>80</v>
      </c>
      <c r="G9" s="298">
        <v>1</v>
      </c>
      <c r="H9" s="196"/>
    </row>
    <row r="10" spans="1:8">
      <c r="A10" s="295" t="s">
        <v>166</v>
      </c>
      <c r="B10" s="296">
        <v>59</v>
      </c>
      <c r="C10" s="297">
        <f t="shared" si="0"/>
        <v>0.36645962732919257</v>
      </c>
      <c r="D10" s="296">
        <v>102</v>
      </c>
      <c r="E10" s="297">
        <f t="shared" si="1"/>
        <v>0.63354037267080743</v>
      </c>
      <c r="F10" s="296">
        <v>161</v>
      </c>
      <c r="G10" s="298">
        <v>1</v>
      </c>
      <c r="H10" s="196"/>
    </row>
    <row r="11" spans="1:8">
      <c r="A11" s="295" t="s">
        <v>167</v>
      </c>
      <c r="B11" s="296">
        <v>85</v>
      </c>
      <c r="C11" s="297">
        <f t="shared" si="0"/>
        <v>0.33203125</v>
      </c>
      <c r="D11" s="296">
        <v>171</v>
      </c>
      <c r="E11" s="297">
        <f t="shared" si="1"/>
        <v>0.66796875</v>
      </c>
      <c r="F11" s="296">
        <v>256</v>
      </c>
      <c r="G11" s="298">
        <v>1</v>
      </c>
      <c r="H11" s="196"/>
    </row>
    <row r="12" spans="1:8">
      <c r="A12" s="295" t="s">
        <v>168</v>
      </c>
      <c r="B12" s="296">
        <v>94</v>
      </c>
      <c r="C12" s="297">
        <f t="shared" si="0"/>
        <v>0.30420711974110032</v>
      </c>
      <c r="D12" s="296">
        <v>215</v>
      </c>
      <c r="E12" s="297">
        <f t="shared" si="1"/>
        <v>0.69579288025889963</v>
      </c>
      <c r="F12" s="296">
        <v>309</v>
      </c>
      <c r="G12" s="298">
        <v>1</v>
      </c>
      <c r="H12" s="196"/>
    </row>
    <row r="13" spans="1:8">
      <c r="A13" s="295" t="s">
        <v>169</v>
      </c>
      <c r="B13" s="296">
        <v>87</v>
      </c>
      <c r="C13" s="297">
        <f t="shared" si="0"/>
        <v>0.26363636363636361</v>
      </c>
      <c r="D13" s="296">
        <v>243</v>
      </c>
      <c r="E13" s="297">
        <f t="shared" si="1"/>
        <v>0.73636363636363633</v>
      </c>
      <c r="F13" s="296">
        <v>330</v>
      </c>
      <c r="G13" s="298">
        <v>1</v>
      </c>
      <c r="H13" s="196"/>
    </row>
    <row r="14" spans="1:8">
      <c r="A14" s="295" t="s">
        <v>170</v>
      </c>
      <c r="B14" s="296">
        <v>85</v>
      </c>
      <c r="C14" s="297">
        <f t="shared" si="0"/>
        <v>0.28911564625850339</v>
      </c>
      <c r="D14" s="296">
        <v>209</v>
      </c>
      <c r="E14" s="297">
        <f t="shared" si="1"/>
        <v>0.71088435374149661</v>
      </c>
      <c r="F14" s="296">
        <v>294</v>
      </c>
      <c r="G14" s="298">
        <v>1</v>
      </c>
      <c r="H14" s="196"/>
    </row>
    <row r="15" spans="1:8">
      <c r="A15" s="295" t="s">
        <v>171</v>
      </c>
      <c r="B15" s="296">
        <v>96</v>
      </c>
      <c r="C15" s="297">
        <f t="shared" si="0"/>
        <v>0.31683168316831684</v>
      </c>
      <c r="D15" s="296">
        <v>207</v>
      </c>
      <c r="E15" s="297">
        <f t="shared" si="1"/>
        <v>0.68316831683168322</v>
      </c>
      <c r="F15" s="296">
        <v>303</v>
      </c>
      <c r="G15" s="298">
        <v>1</v>
      </c>
      <c r="H15" s="196"/>
    </row>
    <row r="16" spans="1:8">
      <c r="A16" s="295" t="s">
        <v>172</v>
      </c>
      <c r="B16" s="296">
        <v>59</v>
      </c>
      <c r="C16" s="297">
        <f t="shared" si="0"/>
        <v>0.28095238095238095</v>
      </c>
      <c r="D16" s="296">
        <v>151</v>
      </c>
      <c r="E16" s="297">
        <f t="shared" si="1"/>
        <v>0.71904761904761905</v>
      </c>
      <c r="F16" s="296">
        <v>210</v>
      </c>
      <c r="G16" s="298">
        <v>1</v>
      </c>
      <c r="H16" s="196"/>
    </row>
    <row r="17" spans="1:8">
      <c r="A17" s="295" t="s">
        <v>173</v>
      </c>
      <c r="B17" s="296">
        <v>37</v>
      </c>
      <c r="C17" s="297">
        <f t="shared" si="0"/>
        <v>0.32173913043478258</v>
      </c>
      <c r="D17" s="296">
        <v>78</v>
      </c>
      <c r="E17" s="297">
        <f t="shared" si="1"/>
        <v>0.67826086956521736</v>
      </c>
      <c r="F17" s="296">
        <v>115</v>
      </c>
      <c r="G17" s="298">
        <v>1</v>
      </c>
      <c r="H17" s="196"/>
    </row>
    <row r="18" spans="1:8">
      <c r="A18" s="295" t="s">
        <v>174</v>
      </c>
      <c r="B18" s="296">
        <v>5</v>
      </c>
      <c r="C18" s="297">
        <f t="shared" si="0"/>
        <v>0.29411764705882354</v>
      </c>
      <c r="D18" s="296">
        <v>12</v>
      </c>
      <c r="E18" s="297">
        <f t="shared" si="1"/>
        <v>0.70588235294117652</v>
      </c>
      <c r="F18" s="296">
        <v>17</v>
      </c>
      <c r="G18" s="298">
        <v>1</v>
      </c>
      <c r="H18" s="196"/>
    </row>
    <row r="19" spans="1:8">
      <c r="A19" s="295" t="s">
        <v>27</v>
      </c>
      <c r="B19" s="296">
        <v>661</v>
      </c>
      <c r="C19" s="297">
        <f t="shared" si="0"/>
        <v>0.3053117782909931</v>
      </c>
      <c r="D19" s="296">
        <v>1504</v>
      </c>
      <c r="E19" s="297">
        <f t="shared" si="1"/>
        <v>0.6946882217090069</v>
      </c>
      <c r="F19" s="296">
        <v>2165</v>
      </c>
      <c r="G19" s="298">
        <v>1</v>
      </c>
      <c r="H19" s="196"/>
    </row>
  </sheetData>
  <mergeCells count="5">
    <mergeCell ref="A2:H2"/>
    <mergeCell ref="B4:G4"/>
    <mergeCell ref="B5:C5"/>
    <mergeCell ref="D5:E5"/>
    <mergeCell ref="F5:G5"/>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2:R33"/>
  <sheetViews>
    <sheetView showGridLines="0" workbookViewId="0">
      <selection activeCell="T7" sqref="T7"/>
    </sheetView>
  </sheetViews>
  <sheetFormatPr defaultRowHeight="15"/>
  <cols>
    <col min="16" max="18" width="12.28515625" customWidth="1"/>
  </cols>
  <sheetData>
    <row r="2" spans="1:18" ht="15.75">
      <c r="A2" s="198" t="s">
        <v>199</v>
      </c>
      <c r="P2" s="199" t="s">
        <v>185</v>
      </c>
      <c r="Q2" s="199" t="s">
        <v>186</v>
      </c>
      <c r="R2" s="199" t="s">
        <v>187</v>
      </c>
    </row>
    <row r="3" spans="1:18" ht="15.75">
      <c r="P3" s="200" t="s">
        <v>188</v>
      </c>
      <c r="Q3" s="200">
        <v>0.02</v>
      </c>
      <c r="R3" s="200">
        <v>0.02</v>
      </c>
    </row>
    <row r="4" spans="1:18" ht="15.75">
      <c r="P4" s="200" t="s">
        <v>189</v>
      </c>
      <c r="Q4" s="200">
        <v>0.55000000000000004</v>
      </c>
      <c r="R4" s="200">
        <v>0.31</v>
      </c>
    </row>
    <row r="5" spans="1:18" ht="15.75">
      <c r="P5" s="200" t="s">
        <v>190</v>
      </c>
      <c r="Q5" s="200">
        <v>3.81</v>
      </c>
      <c r="R5" s="200">
        <v>1.07</v>
      </c>
    </row>
    <row r="6" spans="1:18" ht="15.75">
      <c r="P6" s="200" t="s">
        <v>191</v>
      </c>
      <c r="Q6" s="200">
        <v>6.55</v>
      </c>
      <c r="R6" s="200">
        <v>2.38</v>
      </c>
    </row>
    <row r="7" spans="1:18" ht="15.75">
      <c r="P7" s="200" t="s">
        <v>192</v>
      </c>
      <c r="Q7" s="200">
        <v>6.5</v>
      </c>
      <c r="R7" s="200">
        <v>3.33</v>
      </c>
    </row>
    <row r="8" spans="1:18" ht="15.75">
      <c r="P8" s="200" t="s">
        <v>193</v>
      </c>
      <c r="Q8" s="200">
        <v>4.22</v>
      </c>
      <c r="R8" s="200">
        <v>2.46</v>
      </c>
    </row>
    <row r="9" spans="1:18" ht="15.75">
      <c r="P9" s="200" t="s">
        <v>194</v>
      </c>
      <c r="Q9" s="200">
        <v>2.48</v>
      </c>
      <c r="R9" s="200">
        <v>1.26</v>
      </c>
    </row>
    <row r="31" spans="1:12">
      <c r="A31" s="19"/>
      <c r="B31" s="19"/>
      <c r="C31" s="19"/>
      <c r="D31" s="19"/>
      <c r="E31" s="19"/>
      <c r="F31" s="19"/>
      <c r="G31" s="19"/>
      <c r="H31" s="19"/>
      <c r="I31" s="19"/>
      <c r="J31" s="19"/>
      <c r="K31" s="19"/>
      <c r="L31" s="19"/>
    </row>
    <row r="32" spans="1:12">
      <c r="A32" s="211" t="s">
        <v>200</v>
      </c>
      <c r="B32" s="19"/>
      <c r="C32" s="19"/>
      <c r="D32" s="19"/>
      <c r="E32" s="19"/>
      <c r="F32" s="19"/>
      <c r="G32" s="19"/>
      <c r="H32" s="19"/>
      <c r="I32" s="19"/>
      <c r="J32" s="19"/>
      <c r="K32" s="19"/>
      <c r="L32" s="19"/>
    </row>
    <row r="33" spans="1:12" ht="30" customHeight="1">
      <c r="A33" s="340" t="s">
        <v>252</v>
      </c>
      <c r="B33" s="340"/>
      <c r="C33" s="340"/>
      <c r="D33" s="340"/>
      <c r="E33" s="340"/>
      <c r="F33" s="340"/>
      <c r="G33" s="340"/>
      <c r="H33" s="340"/>
      <c r="I33" s="340"/>
      <c r="J33" s="340"/>
      <c r="K33" s="340"/>
      <c r="L33" s="340"/>
    </row>
  </sheetData>
  <mergeCells count="1">
    <mergeCell ref="A33:L33"/>
  </mergeCell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dimension ref="A1:E14"/>
  <sheetViews>
    <sheetView showGridLines="0" workbookViewId="0">
      <selection activeCell="L17" sqref="L17"/>
    </sheetView>
  </sheetViews>
  <sheetFormatPr defaultRowHeight="15"/>
  <cols>
    <col min="1" max="3" width="22.7109375" customWidth="1"/>
  </cols>
  <sheetData>
    <row r="1" spans="1:5" ht="9.75" customHeight="1"/>
    <row r="2" spans="1:5">
      <c r="A2" s="210" t="s">
        <v>253</v>
      </c>
    </row>
    <row r="3" spans="1:5" ht="9" customHeight="1">
      <c r="A3" s="198"/>
    </row>
    <row r="4" spans="1:5" ht="22.5" customHeight="1">
      <c r="A4" s="61" t="s">
        <v>185</v>
      </c>
      <c r="B4" s="62" t="s">
        <v>186</v>
      </c>
      <c r="C4" s="300" t="s">
        <v>187</v>
      </c>
      <c r="D4" s="201"/>
      <c r="E4" s="201"/>
    </row>
    <row r="5" spans="1:5">
      <c r="A5" s="302" t="s">
        <v>188</v>
      </c>
      <c r="B5" s="301">
        <v>0.02</v>
      </c>
      <c r="C5" s="301">
        <v>0.02</v>
      </c>
      <c r="D5" s="201"/>
      <c r="E5" s="201"/>
    </row>
    <row r="6" spans="1:5">
      <c r="A6" s="302" t="s">
        <v>189</v>
      </c>
      <c r="B6" s="301">
        <v>0.55000000000000004</v>
      </c>
      <c r="C6" s="301">
        <v>0.31</v>
      </c>
      <c r="D6" s="201"/>
      <c r="E6" s="201"/>
    </row>
    <row r="7" spans="1:5">
      <c r="A7" s="302" t="s">
        <v>190</v>
      </c>
      <c r="B7" s="301">
        <v>3.81</v>
      </c>
      <c r="C7" s="301">
        <v>1.07</v>
      </c>
      <c r="D7" s="201"/>
      <c r="E7" s="201"/>
    </row>
    <row r="8" spans="1:5">
      <c r="A8" s="302" t="s">
        <v>191</v>
      </c>
      <c r="B8" s="301">
        <v>6.55</v>
      </c>
      <c r="C8" s="301">
        <v>2.38</v>
      </c>
      <c r="D8" s="201"/>
      <c r="E8" s="201"/>
    </row>
    <row r="9" spans="1:5">
      <c r="A9" s="302" t="s">
        <v>192</v>
      </c>
      <c r="B9" s="301">
        <v>6.5</v>
      </c>
      <c r="C9" s="301">
        <v>3.33</v>
      </c>
      <c r="D9" s="201"/>
      <c r="E9" s="201"/>
    </row>
    <row r="10" spans="1:5">
      <c r="A10" s="302" t="s">
        <v>193</v>
      </c>
      <c r="B10" s="301">
        <v>4.22</v>
      </c>
      <c r="C10" s="301">
        <v>2.46</v>
      </c>
      <c r="D10" s="201"/>
      <c r="E10" s="201"/>
    </row>
    <row r="11" spans="1:5">
      <c r="A11" s="302" t="s">
        <v>194</v>
      </c>
      <c r="B11" s="301">
        <v>2.48</v>
      </c>
      <c r="C11" s="301">
        <v>1.26</v>
      </c>
      <c r="D11" s="201"/>
      <c r="E11" s="201"/>
    </row>
    <row r="12" spans="1:5" ht="15.75">
      <c r="A12" s="209"/>
      <c r="B12" s="209"/>
      <c r="C12" s="209"/>
      <c r="D12" s="201"/>
      <c r="E12" s="201"/>
    </row>
    <row r="13" spans="1:5">
      <c r="A13" s="210"/>
      <c r="B13" s="201"/>
      <c r="C13" s="201"/>
      <c r="D13" s="201"/>
      <c r="E13" s="201"/>
    </row>
    <row r="14" spans="1:5" ht="13.5" customHeight="1">
      <c r="A14" s="422"/>
      <c r="B14" s="328"/>
      <c r="C14" s="328"/>
      <c r="D14" s="328"/>
      <c r="E14" s="328"/>
    </row>
  </sheetData>
  <mergeCells count="1">
    <mergeCell ref="A14:E1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C20"/>
  <sheetViews>
    <sheetView showGridLines="0" workbookViewId="0"/>
  </sheetViews>
  <sheetFormatPr defaultRowHeight="15"/>
  <cols>
    <col min="1" max="1" width="32.7109375" customWidth="1"/>
    <col min="2" max="2" width="59" customWidth="1"/>
    <col min="3" max="3" width="31.28515625" customWidth="1"/>
  </cols>
  <sheetData>
    <row r="2" spans="1:3">
      <c r="A2" s="328" t="s">
        <v>102</v>
      </c>
      <c r="B2" s="329"/>
      <c r="C2" s="329"/>
    </row>
    <row r="3" spans="1:3">
      <c r="A3" s="219"/>
      <c r="B3" s="220"/>
      <c r="C3" s="220"/>
    </row>
    <row r="4" spans="1:3" ht="24" customHeight="1">
      <c r="A4" s="61" t="s">
        <v>52</v>
      </c>
      <c r="B4" s="62" t="s">
        <v>103</v>
      </c>
      <c r="C4" s="60" t="s">
        <v>87</v>
      </c>
    </row>
    <row r="5" spans="1:3" ht="18.75" customHeight="1">
      <c r="A5" s="58" t="s">
        <v>118</v>
      </c>
      <c r="B5" s="63" t="s">
        <v>110</v>
      </c>
      <c r="C5" s="58" t="s">
        <v>108</v>
      </c>
    </row>
    <row r="6" spans="1:3" ht="18.75" customHeight="1">
      <c r="A6" s="50" t="s">
        <v>33</v>
      </c>
      <c r="B6" s="64" t="s">
        <v>111</v>
      </c>
      <c r="C6" s="50" t="s">
        <v>88</v>
      </c>
    </row>
    <row r="7" spans="1:3" ht="18.75" customHeight="1">
      <c r="A7" s="58" t="s">
        <v>62</v>
      </c>
      <c r="B7" s="63" t="s">
        <v>66</v>
      </c>
      <c r="C7" s="58" t="s">
        <v>89</v>
      </c>
    </row>
    <row r="8" spans="1:3" ht="18.75" customHeight="1">
      <c r="A8" s="69" t="s">
        <v>35</v>
      </c>
      <c r="B8" s="64" t="s">
        <v>112</v>
      </c>
      <c r="C8" s="50" t="s">
        <v>90</v>
      </c>
    </row>
    <row r="9" spans="1:3" ht="18.75" customHeight="1">
      <c r="A9" s="58" t="s">
        <v>42</v>
      </c>
      <c r="B9" s="63" t="s">
        <v>113</v>
      </c>
      <c r="C9" s="58" t="s">
        <v>91</v>
      </c>
    </row>
    <row r="10" spans="1:3" ht="18.75" customHeight="1">
      <c r="A10" s="51" t="s">
        <v>38</v>
      </c>
      <c r="B10" s="64" t="s">
        <v>65</v>
      </c>
      <c r="C10" s="50" t="s">
        <v>92</v>
      </c>
    </row>
    <row r="11" spans="1:3" ht="18.75" customHeight="1">
      <c r="A11" s="70" t="s">
        <v>105</v>
      </c>
      <c r="B11" s="68" t="s">
        <v>195</v>
      </c>
      <c r="C11" s="58" t="s">
        <v>93</v>
      </c>
    </row>
    <row r="12" spans="1:3" ht="18.75" customHeight="1">
      <c r="A12" s="326" t="s">
        <v>34</v>
      </c>
      <c r="B12" s="65" t="s">
        <v>64</v>
      </c>
      <c r="C12" s="50" t="s">
        <v>94</v>
      </c>
    </row>
    <row r="13" spans="1:3" ht="18.75" customHeight="1">
      <c r="A13" s="327"/>
      <c r="B13" s="65" t="s">
        <v>86</v>
      </c>
      <c r="C13" s="50" t="s">
        <v>95</v>
      </c>
    </row>
    <row r="14" spans="1:3" ht="18.75" customHeight="1">
      <c r="A14" s="40" t="s">
        <v>37</v>
      </c>
      <c r="B14" s="66" t="s">
        <v>85</v>
      </c>
      <c r="C14" s="58" t="s">
        <v>96</v>
      </c>
    </row>
    <row r="15" spans="1:3" ht="18.75" customHeight="1">
      <c r="A15" s="330" t="s">
        <v>40</v>
      </c>
      <c r="B15" s="331" t="s">
        <v>76</v>
      </c>
      <c r="C15" s="50" t="s">
        <v>97</v>
      </c>
    </row>
    <row r="16" spans="1:3" ht="18.75" customHeight="1">
      <c r="A16" s="327"/>
      <c r="B16" s="332"/>
      <c r="C16" s="50" t="s">
        <v>109</v>
      </c>
    </row>
    <row r="17" spans="1:3" ht="18.75" customHeight="1">
      <c r="A17" s="40" t="s">
        <v>39</v>
      </c>
      <c r="B17" s="66" t="s">
        <v>114</v>
      </c>
      <c r="C17" s="58" t="s">
        <v>98</v>
      </c>
    </row>
    <row r="18" spans="1:3" ht="18.75" customHeight="1">
      <c r="A18" s="52" t="s">
        <v>45</v>
      </c>
      <c r="B18" s="67" t="s">
        <v>115</v>
      </c>
      <c r="C18" s="50" t="s">
        <v>99</v>
      </c>
    </row>
    <row r="19" spans="1:3" ht="18.75" customHeight="1">
      <c r="A19" s="40" t="s">
        <v>41</v>
      </c>
      <c r="B19" s="66" t="s">
        <v>116</v>
      </c>
      <c r="C19" s="58" t="s">
        <v>100</v>
      </c>
    </row>
    <row r="20" spans="1:3" ht="18.75" customHeight="1">
      <c r="A20" s="52" t="s">
        <v>43</v>
      </c>
      <c r="B20" s="67" t="s">
        <v>77</v>
      </c>
      <c r="C20" s="50" t="s">
        <v>101</v>
      </c>
    </row>
  </sheetData>
  <mergeCells count="4">
    <mergeCell ref="A12:A13"/>
    <mergeCell ref="A2:C2"/>
    <mergeCell ref="A15:A16"/>
    <mergeCell ref="B15:B16"/>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2:F24"/>
  <sheetViews>
    <sheetView showGridLines="0" workbookViewId="0"/>
  </sheetViews>
  <sheetFormatPr defaultRowHeight="15"/>
  <cols>
    <col min="1" max="1" width="26.28515625" customWidth="1"/>
    <col min="2" max="6" width="19.85546875" customWidth="1"/>
    <col min="14" max="18" width="15.5703125" customWidth="1"/>
  </cols>
  <sheetData>
    <row r="2" spans="1:6">
      <c r="A2" s="19" t="s">
        <v>126</v>
      </c>
    </row>
    <row r="3" spans="1:6">
      <c r="A3" s="19"/>
    </row>
    <row r="4" spans="1:6" ht="21" customHeight="1">
      <c r="A4" s="90"/>
      <c r="B4" s="334" t="s">
        <v>67</v>
      </c>
      <c r="C4" s="335"/>
      <c r="D4" s="335"/>
      <c r="E4" s="335"/>
      <c r="F4" s="336"/>
    </row>
    <row r="5" spans="1:6" ht="21" customHeight="1">
      <c r="A5" s="96" t="s">
        <v>52</v>
      </c>
      <c r="B5" s="95" t="s">
        <v>23</v>
      </c>
      <c r="C5" s="93" t="s">
        <v>28</v>
      </c>
      <c r="D5" s="93" t="s">
        <v>29</v>
      </c>
      <c r="E5" s="93" t="s">
        <v>30</v>
      </c>
      <c r="F5" s="94" t="s">
        <v>31</v>
      </c>
    </row>
    <row r="6" spans="1:6">
      <c r="A6" s="97" t="s">
        <v>118</v>
      </c>
      <c r="B6" s="98">
        <v>16</v>
      </c>
      <c r="C6" s="98">
        <v>29</v>
      </c>
      <c r="D6" s="98">
        <v>34</v>
      </c>
      <c r="E6" s="98">
        <v>36</v>
      </c>
      <c r="F6" s="98">
        <v>33</v>
      </c>
    </row>
    <row r="7" spans="1:6">
      <c r="A7" s="91" t="s">
        <v>33</v>
      </c>
      <c r="B7" s="92">
        <v>8</v>
      </c>
      <c r="C7" s="92">
        <v>7</v>
      </c>
      <c r="D7" s="92">
        <v>7</v>
      </c>
      <c r="E7" s="92">
        <v>7</v>
      </c>
      <c r="F7" s="92">
        <v>6</v>
      </c>
    </row>
    <row r="8" spans="1:6">
      <c r="A8" s="97" t="s">
        <v>62</v>
      </c>
      <c r="B8" s="98">
        <v>12</v>
      </c>
      <c r="C8" s="98">
        <v>16</v>
      </c>
      <c r="D8" s="98">
        <v>15</v>
      </c>
      <c r="E8" s="98">
        <v>25</v>
      </c>
      <c r="F8" s="98">
        <v>16</v>
      </c>
    </row>
    <row r="9" spans="1:6">
      <c r="A9" s="91" t="s">
        <v>35</v>
      </c>
      <c r="B9" s="92">
        <v>29</v>
      </c>
      <c r="C9" s="92">
        <v>27</v>
      </c>
      <c r="D9" s="92">
        <v>34</v>
      </c>
      <c r="E9" s="92">
        <v>39</v>
      </c>
      <c r="F9" s="92">
        <v>32</v>
      </c>
    </row>
    <row r="10" spans="1:6">
      <c r="A10" s="97" t="s">
        <v>42</v>
      </c>
      <c r="B10" s="98">
        <v>17</v>
      </c>
      <c r="C10" s="98">
        <v>23</v>
      </c>
      <c r="D10" s="98">
        <v>25</v>
      </c>
      <c r="E10" s="98">
        <v>26</v>
      </c>
      <c r="F10" s="98">
        <v>29</v>
      </c>
    </row>
    <row r="11" spans="1:6">
      <c r="A11" s="213" t="s">
        <v>38</v>
      </c>
      <c r="B11" s="214">
        <v>54</v>
      </c>
      <c r="C11" s="214">
        <v>49</v>
      </c>
      <c r="D11" s="214">
        <v>60</v>
      </c>
      <c r="E11" s="214">
        <v>65</v>
      </c>
      <c r="F11" s="214">
        <v>50</v>
      </c>
    </row>
    <row r="12" spans="1:6" ht="15" customHeight="1">
      <c r="A12" s="97" t="s">
        <v>127</v>
      </c>
      <c r="B12" s="98">
        <v>95</v>
      </c>
      <c r="C12" s="98">
        <v>83</v>
      </c>
      <c r="D12" s="98">
        <v>82</v>
      </c>
      <c r="E12" s="98">
        <v>83</v>
      </c>
      <c r="F12" s="98">
        <v>75</v>
      </c>
    </row>
    <row r="13" spans="1:6">
      <c r="A13" s="91" t="s">
        <v>34</v>
      </c>
      <c r="B13" s="92">
        <v>27</v>
      </c>
      <c r="C13" s="92">
        <v>19</v>
      </c>
      <c r="D13" s="92">
        <v>27</v>
      </c>
      <c r="E13" s="92">
        <v>34</v>
      </c>
      <c r="F13" s="92">
        <v>39</v>
      </c>
    </row>
    <row r="14" spans="1:6">
      <c r="A14" s="97" t="s">
        <v>37</v>
      </c>
      <c r="B14" s="98">
        <v>48</v>
      </c>
      <c r="C14" s="98">
        <v>30</v>
      </c>
      <c r="D14" s="98">
        <v>46</v>
      </c>
      <c r="E14" s="98">
        <v>29</v>
      </c>
      <c r="F14" s="98">
        <v>22</v>
      </c>
    </row>
    <row r="15" spans="1:6">
      <c r="A15" s="91" t="s">
        <v>40</v>
      </c>
      <c r="B15" s="92">
        <v>60</v>
      </c>
      <c r="C15" s="92">
        <v>54</v>
      </c>
      <c r="D15" s="92">
        <v>50</v>
      </c>
      <c r="E15" s="92">
        <v>73</v>
      </c>
      <c r="F15" s="92" t="s">
        <v>128</v>
      </c>
    </row>
    <row r="16" spans="1:6">
      <c r="A16" s="97" t="s">
        <v>39</v>
      </c>
      <c r="B16" s="98">
        <v>5</v>
      </c>
      <c r="C16" s="98">
        <v>5</v>
      </c>
      <c r="D16" s="98">
        <v>5</v>
      </c>
      <c r="E16" s="98">
        <v>3</v>
      </c>
      <c r="F16" s="98">
        <v>2</v>
      </c>
    </row>
    <row r="17" spans="1:6">
      <c r="A17" s="91" t="s">
        <v>45</v>
      </c>
      <c r="B17" s="92">
        <v>4</v>
      </c>
      <c r="C17" s="92">
        <v>6</v>
      </c>
      <c r="D17" s="92">
        <v>1</v>
      </c>
      <c r="E17" s="92">
        <v>1</v>
      </c>
      <c r="F17" s="92">
        <v>2</v>
      </c>
    </row>
    <row r="18" spans="1:6">
      <c r="A18" s="97" t="s">
        <v>41</v>
      </c>
      <c r="B18" s="98">
        <v>42</v>
      </c>
      <c r="C18" s="98">
        <v>42</v>
      </c>
      <c r="D18" s="98">
        <v>56</v>
      </c>
      <c r="E18" s="98">
        <v>50</v>
      </c>
      <c r="F18" s="98">
        <v>59</v>
      </c>
    </row>
    <row r="19" spans="1:6">
      <c r="A19" s="91" t="s">
        <v>43</v>
      </c>
      <c r="B19" s="92">
        <v>5</v>
      </c>
      <c r="C19" s="92">
        <v>2</v>
      </c>
      <c r="D19" s="92">
        <v>3</v>
      </c>
      <c r="E19" s="92">
        <v>3</v>
      </c>
      <c r="F19" s="92">
        <v>0</v>
      </c>
    </row>
    <row r="20" spans="1:6">
      <c r="A20" s="99" t="s">
        <v>27</v>
      </c>
      <c r="B20" s="100">
        <v>422</v>
      </c>
      <c r="C20" s="100">
        <v>392</v>
      </c>
      <c r="D20" s="100">
        <v>445</v>
      </c>
      <c r="E20" s="100">
        <v>474</v>
      </c>
      <c r="F20" s="100">
        <v>431</v>
      </c>
    </row>
    <row r="22" spans="1:6">
      <c r="A22" s="211" t="s">
        <v>197</v>
      </c>
    </row>
    <row r="23" spans="1:6" ht="31.5" customHeight="1">
      <c r="A23" s="324" t="s">
        <v>218</v>
      </c>
      <c r="B23" s="333"/>
      <c r="C23" s="333"/>
      <c r="D23" s="333"/>
      <c r="E23" s="333"/>
      <c r="F23" s="333"/>
    </row>
    <row r="24" spans="1:6">
      <c r="A24" s="324" t="s">
        <v>219</v>
      </c>
      <c r="B24" s="333"/>
      <c r="C24" s="333"/>
      <c r="D24" s="333"/>
      <c r="E24" s="333"/>
      <c r="F24" s="333"/>
    </row>
  </sheetData>
  <sortState ref="A27:F40">
    <sortCondition ref="A27:A40"/>
  </sortState>
  <mergeCells count="3">
    <mergeCell ref="A24:F24"/>
    <mergeCell ref="B4:F4"/>
    <mergeCell ref="A23:F23"/>
  </mergeCells>
  <pageMargins left="0.70866141732283472" right="0.70866141732283472" top="0.74803149606299213" bottom="0.74803149606299213" header="0.31496062992125984" footer="0.31496062992125984"/>
  <pageSetup paperSize="9" orientation="landscape" horizontalDpi="90" verticalDpi="90" r:id="rId1"/>
  <ignoredErrors>
    <ignoredError sqref="B5:F5" numberStoredAsText="1"/>
  </ignoredErrors>
</worksheet>
</file>

<file path=xl/worksheets/sheet5.xml><?xml version="1.0" encoding="utf-8"?>
<worksheet xmlns="http://schemas.openxmlformats.org/spreadsheetml/2006/main" xmlns:r="http://schemas.openxmlformats.org/officeDocument/2006/relationships">
  <dimension ref="A2:O438"/>
  <sheetViews>
    <sheetView showGridLines="0" workbookViewId="0"/>
  </sheetViews>
  <sheetFormatPr defaultRowHeight="15"/>
  <cols>
    <col min="1" max="1" width="57.7109375" customWidth="1"/>
    <col min="2" max="6" width="12.5703125" customWidth="1"/>
  </cols>
  <sheetData>
    <row r="2" spans="1:6" ht="33" customHeight="1">
      <c r="A2" s="328" t="s">
        <v>123</v>
      </c>
      <c r="B2" s="329"/>
      <c r="C2" s="329"/>
      <c r="D2" s="329"/>
      <c r="E2" s="329"/>
      <c r="F2" s="329"/>
    </row>
    <row r="3" spans="1:6" ht="15.75" customHeight="1">
      <c r="A3" s="219"/>
      <c r="B3" s="220"/>
      <c r="C3" s="220"/>
      <c r="D3" s="220"/>
      <c r="E3" s="220"/>
      <c r="F3" s="220"/>
    </row>
    <row r="4" spans="1:6" ht="18.75" customHeight="1">
      <c r="B4" s="337" t="s">
        <v>67</v>
      </c>
      <c r="C4" s="338"/>
      <c r="D4" s="338"/>
      <c r="E4" s="338"/>
      <c r="F4" s="339"/>
    </row>
    <row r="5" spans="1:6" ht="19.5" customHeight="1">
      <c r="A5" s="47" t="s">
        <v>103</v>
      </c>
      <c r="B5" s="46" t="s">
        <v>23</v>
      </c>
      <c r="C5" s="44" t="s">
        <v>28</v>
      </c>
      <c r="D5" s="44" t="s">
        <v>29</v>
      </c>
      <c r="E5" s="44" t="s">
        <v>30</v>
      </c>
      <c r="F5" s="45" t="s">
        <v>31</v>
      </c>
    </row>
    <row r="6" spans="1:6" ht="15.75" customHeight="1">
      <c r="A6" s="48" t="s">
        <v>65</v>
      </c>
      <c r="B6" s="49">
        <v>63</v>
      </c>
      <c r="C6" s="49">
        <v>60</v>
      </c>
      <c r="D6" s="49">
        <v>65</v>
      </c>
      <c r="E6" s="49">
        <v>68</v>
      </c>
      <c r="F6" s="49">
        <v>54</v>
      </c>
    </row>
    <row r="7" spans="1:6" ht="15.75" customHeight="1">
      <c r="A7" s="41" t="s">
        <v>111</v>
      </c>
      <c r="B7" s="42">
        <v>8</v>
      </c>
      <c r="C7" s="42">
        <v>8</v>
      </c>
      <c r="D7" s="42">
        <v>8</v>
      </c>
      <c r="E7" s="42">
        <v>6</v>
      </c>
      <c r="F7" s="42">
        <v>6</v>
      </c>
    </row>
    <row r="8" spans="1:6" ht="15.75" customHeight="1">
      <c r="A8" s="48" t="s">
        <v>112</v>
      </c>
      <c r="B8" s="49">
        <v>21</v>
      </c>
      <c r="C8" s="49">
        <v>21</v>
      </c>
      <c r="D8" s="49">
        <v>27</v>
      </c>
      <c r="E8" s="49">
        <v>36</v>
      </c>
      <c r="F8" s="49">
        <v>28</v>
      </c>
    </row>
    <row r="9" spans="1:6" ht="15.75" customHeight="1">
      <c r="A9" s="41" t="s">
        <v>110</v>
      </c>
      <c r="B9" s="42">
        <v>12</v>
      </c>
      <c r="C9" s="42">
        <v>29</v>
      </c>
      <c r="D9" s="42">
        <v>33</v>
      </c>
      <c r="E9" s="42">
        <v>33</v>
      </c>
      <c r="F9" s="42">
        <v>26</v>
      </c>
    </row>
    <row r="10" spans="1:6" ht="15.75" customHeight="1">
      <c r="A10" s="48" t="s">
        <v>66</v>
      </c>
      <c r="B10" s="49">
        <v>12</v>
      </c>
      <c r="C10" s="49">
        <v>15</v>
      </c>
      <c r="D10" s="49">
        <v>16</v>
      </c>
      <c r="E10" s="49">
        <v>25</v>
      </c>
      <c r="F10" s="49">
        <v>15</v>
      </c>
    </row>
    <row r="11" spans="1:6" ht="15.75" customHeight="1">
      <c r="A11" s="41" t="s">
        <v>113</v>
      </c>
      <c r="B11" s="42">
        <v>17</v>
      </c>
      <c r="C11" s="42">
        <v>23</v>
      </c>
      <c r="D11" s="42">
        <v>23</v>
      </c>
      <c r="E11" s="42">
        <v>25</v>
      </c>
      <c r="F11" s="42">
        <v>28</v>
      </c>
    </row>
    <row r="12" spans="1:6" ht="15.75" customHeight="1">
      <c r="A12" s="48" t="s">
        <v>85</v>
      </c>
      <c r="B12" s="49">
        <v>0</v>
      </c>
      <c r="C12" s="49">
        <v>3</v>
      </c>
      <c r="D12" s="49">
        <v>18</v>
      </c>
      <c r="E12" s="49">
        <v>10</v>
      </c>
      <c r="F12" s="49">
        <v>8</v>
      </c>
    </row>
    <row r="13" spans="1:6" ht="14.25" customHeight="1">
      <c r="A13" s="41" t="s">
        <v>201</v>
      </c>
      <c r="B13" s="42">
        <v>160</v>
      </c>
      <c r="C13" s="42">
        <v>119</v>
      </c>
      <c r="D13" s="42">
        <v>122</v>
      </c>
      <c r="E13" s="42">
        <v>116</v>
      </c>
      <c r="F13" s="42">
        <v>103</v>
      </c>
    </row>
    <row r="14" spans="1:6" ht="15.75" customHeight="1">
      <c r="A14" s="48" t="s">
        <v>104</v>
      </c>
      <c r="B14" s="49">
        <v>49</v>
      </c>
      <c r="C14" s="49">
        <v>47</v>
      </c>
      <c r="D14" s="49">
        <v>64</v>
      </c>
      <c r="E14" s="49">
        <v>54</v>
      </c>
      <c r="F14" s="49">
        <v>63</v>
      </c>
    </row>
    <row r="15" spans="1:6" ht="15.75" customHeight="1">
      <c r="A15" s="41" t="s">
        <v>64</v>
      </c>
      <c r="B15" s="42">
        <v>19</v>
      </c>
      <c r="C15" s="42">
        <v>12</v>
      </c>
      <c r="D15" s="42">
        <v>20</v>
      </c>
      <c r="E15" s="42">
        <v>28</v>
      </c>
      <c r="F15" s="42">
        <v>29</v>
      </c>
    </row>
    <row r="16" spans="1:6" ht="15.75" customHeight="1">
      <c r="A16" s="48" t="s">
        <v>84</v>
      </c>
      <c r="B16" s="49">
        <v>61</v>
      </c>
      <c r="C16" s="49">
        <v>55</v>
      </c>
      <c r="D16" s="49">
        <v>49</v>
      </c>
      <c r="E16" s="49">
        <v>73</v>
      </c>
      <c r="F16" s="49" t="s">
        <v>130</v>
      </c>
    </row>
    <row r="17" spans="1:15" ht="15.75" customHeight="1">
      <c r="A17" s="41" t="s">
        <v>86</v>
      </c>
      <c r="B17" s="42" t="s">
        <v>106</v>
      </c>
      <c r="C17" s="42" t="s">
        <v>106</v>
      </c>
      <c r="D17" s="42" t="s">
        <v>106</v>
      </c>
      <c r="E17" s="42" t="s">
        <v>106</v>
      </c>
      <c r="F17" s="42">
        <v>4</v>
      </c>
    </row>
    <row r="18" spans="1:15" ht="17.25" customHeight="1">
      <c r="A18" s="102" t="s">
        <v>27</v>
      </c>
      <c r="B18" s="103">
        <v>422</v>
      </c>
      <c r="C18" s="103">
        <v>392</v>
      </c>
      <c r="D18" s="103">
        <v>445</v>
      </c>
      <c r="E18" s="103">
        <v>474</v>
      </c>
      <c r="F18" s="103">
        <v>431</v>
      </c>
      <c r="G18" s="43"/>
      <c r="I18" s="23"/>
    </row>
    <row r="20" spans="1:15">
      <c r="A20" s="211" t="s">
        <v>197</v>
      </c>
    </row>
    <row r="21" spans="1:15" ht="28.5" customHeight="1">
      <c r="A21" s="324" t="s">
        <v>220</v>
      </c>
      <c r="B21" s="333"/>
      <c r="C21" s="333"/>
      <c r="D21" s="333"/>
      <c r="E21" s="333"/>
      <c r="F21" s="333"/>
    </row>
    <row r="22" spans="1:15">
      <c r="A22" s="324" t="s">
        <v>221</v>
      </c>
      <c r="B22" s="333"/>
      <c r="C22" s="333"/>
      <c r="D22" s="333"/>
      <c r="E22" s="333"/>
      <c r="F22" s="333"/>
    </row>
    <row r="24" spans="1:15">
      <c r="I24" s="101"/>
      <c r="O24" s="101"/>
    </row>
    <row r="25" spans="1:15">
      <c r="I25" s="101"/>
      <c r="O25" s="101"/>
    </row>
    <row r="26" spans="1:15">
      <c r="O26" s="101"/>
    </row>
    <row r="27" spans="1:15">
      <c r="O27" s="101"/>
    </row>
    <row r="28" spans="1:15">
      <c r="O28" s="101"/>
    </row>
    <row r="29" spans="1:15">
      <c r="O29" s="101"/>
    </row>
    <row r="30" spans="1:15">
      <c r="O30" s="101"/>
    </row>
    <row r="31" spans="1:15">
      <c r="O31" s="101"/>
    </row>
    <row r="32" spans="1:15">
      <c r="O32" s="101"/>
    </row>
    <row r="33" spans="15:15">
      <c r="O33" s="101"/>
    </row>
    <row r="34" spans="15:15" ht="15" customHeight="1">
      <c r="O34" s="101"/>
    </row>
    <row r="35" spans="15:15">
      <c r="O35" s="101"/>
    </row>
    <row r="36" spans="15:15">
      <c r="O36" s="101"/>
    </row>
    <row r="37" spans="15:15">
      <c r="O37" s="101"/>
    </row>
    <row r="38" spans="15:15">
      <c r="O38" s="101"/>
    </row>
    <row r="39" spans="15:15">
      <c r="O39" s="101"/>
    </row>
    <row r="40" spans="15:15">
      <c r="O40" s="101"/>
    </row>
    <row r="41" spans="15:15">
      <c r="O41" s="101"/>
    </row>
    <row r="42" spans="15:15">
      <c r="O42" s="101"/>
    </row>
    <row r="43" spans="15:15">
      <c r="O43" s="101"/>
    </row>
    <row r="44" spans="15:15">
      <c r="O44" s="101"/>
    </row>
    <row r="45" spans="15:15">
      <c r="O45" s="101"/>
    </row>
    <row r="46" spans="15:15">
      <c r="O46" s="101"/>
    </row>
    <row r="47" spans="15:15">
      <c r="O47" s="101"/>
    </row>
    <row r="48" spans="15:15">
      <c r="O48" s="101"/>
    </row>
    <row r="49" spans="15:15" ht="15" customHeight="1">
      <c r="O49" s="101"/>
    </row>
    <row r="50" spans="15:15">
      <c r="O50" s="101"/>
    </row>
    <row r="51" spans="15:15">
      <c r="O51" s="101"/>
    </row>
    <row r="52" spans="15:15">
      <c r="O52" s="101"/>
    </row>
    <row r="53" spans="15:15">
      <c r="O53" s="101"/>
    </row>
    <row r="54" spans="15:15">
      <c r="O54" s="101"/>
    </row>
    <row r="55" spans="15:15">
      <c r="O55" s="101"/>
    </row>
    <row r="56" spans="15:15">
      <c r="O56" s="101"/>
    </row>
    <row r="57" spans="15:15">
      <c r="O57" s="101"/>
    </row>
    <row r="58" spans="15:15">
      <c r="O58" s="101"/>
    </row>
    <row r="59" spans="15:15">
      <c r="O59" s="101"/>
    </row>
    <row r="60" spans="15:15">
      <c r="O60" s="101"/>
    </row>
    <row r="61" spans="15:15">
      <c r="O61" s="101"/>
    </row>
    <row r="62" spans="15:15">
      <c r="O62" s="101"/>
    </row>
    <row r="63" spans="15:15">
      <c r="O63" s="101"/>
    </row>
    <row r="64" spans="15:15" ht="15" customHeight="1">
      <c r="O64" s="101"/>
    </row>
    <row r="65" spans="15:15">
      <c r="O65" s="101"/>
    </row>
    <row r="66" spans="15:15">
      <c r="O66" s="101"/>
    </row>
    <row r="67" spans="15:15">
      <c r="O67" s="101"/>
    </row>
    <row r="68" spans="15:15">
      <c r="O68" s="101"/>
    </row>
    <row r="69" spans="15:15">
      <c r="O69" s="101"/>
    </row>
    <row r="70" spans="15:15">
      <c r="O70" s="101"/>
    </row>
    <row r="71" spans="15:15">
      <c r="O71" s="101"/>
    </row>
    <row r="72" spans="15:15">
      <c r="O72" s="101"/>
    </row>
    <row r="73" spans="15:15">
      <c r="O73" s="101"/>
    </row>
    <row r="74" spans="15:15">
      <c r="O74" s="101"/>
    </row>
    <row r="75" spans="15:15">
      <c r="O75" s="101"/>
    </row>
    <row r="76" spans="15:15">
      <c r="O76" s="101"/>
    </row>
    <row r="77" spans="15:15">
      <c r="O77" s="101"/>
    </row>
    <row r="78" spans="15:15">
      <c r="O78" s="101"/>
    </row>
    <row r="79" spans="15:15" ht="15" customHeight="1">
      <c r="O79" s="101"/>
    </row>
    <row r="80" spans="15:15">
      <c r="O80" s="101"/>
    </row>
    <row r="81" spans="15:15">
      <c r="O81" s="101"/>
    </row>
    <row r="82" spans="15:15">
      <c r="O82" s="101"/>
    </row>
    <row r="83" spans="15:15">
      <c r="O83" s="101"/>
    </row>
    <row r="84" spans="15:15">
      <c r="O84" s="101"/>
    </row>
    <row r="85" spans="15:15">
      <c r="O85" s="101"/>
    </row>
    <row r="86" spans="15:15">
      <c r="O86" s="101"/>
    </row>
    <row r="87" spans="15:15">
      <c r="O87" s="101"/>
    </row>
    <row r="88" spans="15:15">
      <c r="O88" s="101"/>
    </row>
    <row r="89" spans="15:15">
      <c r="O89" s="101"/>
    </row>
    <row r="90" spans="15:15">
      <c r="O90" s="101"/>
    </row>
    <row r="91" spans="15:15">
      <c r="O91" s="101"/>
    </row>
    <row r="92" spans="15:15">
      <c r="O92" s="101"/>
    </row>
    <row r="93" spans="15:15">
      <c r="O93" s="101"/>
    </row>
    <row r="94" spans="15:15" ht="15" customHeight="1">
      <c r="O94" s="101"/>
    </row>
    <row r="95" spans="15:15">
      <c r="O95" s="101"/>
    </row>
    <row r="96" spans="15:15">
      <c r="O96" s="101"/>
    </row>
    <row r="97" spans="15:15">
      <c r="O97" s="101"/>
    </row>
    <row r="98" spans="15:15">
      <c r="O98" s="101"/>
    </row>
    <row r="99" spans="15:15">
      <c r="O99" s="101"/>
    </row>
    <row r="100" spans="15:15">
      <c r="O100" s="101"/>
    </row>
    <row r="101" spans="15:15">
      <c r="O101" s="101"/>
    </row>
    <row r="102" spans="15:15">
      <c r="O102" s="101"/>
    </row>
    <row r="103" spans="15:15">
      <c r="O103" s="101"/>
    </row>
    <row r="104" spans="15:15">
      <c r="O104" s="101"/>
    </row>
    <row r="105" spans="15:15">
      <c r="O105" s="101"/>
    </row>
    <row r="106" spans="15:15">
      <c r="O106" s="101"/>
    </row>
    <row r="107" spans="15:15">
      <c r="O107" s="101"/>
    </row>
    <row r="108" spans="15:15">
      <c r="O108" s="101"/>
    </row>
    <row r="109" spans="15:15" ht="15" customHeight="1">
      <c r="O109" s="101"/>
    </row>
    <row r="110" spans="15:15">
      <c r="O110" s="101"/>
    </row>
    <row r="111" spans="15:15">
      <c r="O111" s="101"/>
    </row>
    <row r="112" spans="15:15">
      <c r="O112" s="101"/>
    </row>
    <row r="113" spans="15:15">
      <c r="O113" s="101"/>
    </row>
    <row r="114" spans="15:15">
      <c r="O114" s="101"/>
    </row>
    <row r="115" spans="15:15">
      <c r="O115" s="101"/>
    </row>
    <row r="116" spans="15:15">
      <c r="O116" s="101"/>
    </row>
    <row r="117" spans="15:15">
      <c r="O117" s="101"/>
    </row>
    <row r="118" spans="15:15">
      <c r="O118" s="101"/>
    </row>
    <row r="119" spans="15:15">
      <c r="O119" s="101"/>
    </row>
    <row r="120" spans="15:15">
      <c r="O120" s="101"/>
    </row>
    <row r="121" spans="15:15">
      <c r="O121" s="101"/>
    </row>
    <row r="122" spans="15:15">
      <c r="O122" s="101"/>
    </row>
    <row r="123" spans="15:15">
      <c r="O123" s="101"/>
    </row>
    <row r="124" spans="15:15" ht="15" customHeight="1">
      <c r="O124" s="101"/>
    </row>
    <row r="125" spans="15:15">
      <c r="O125" s="101"/>
    </row>
    <row r="126" spans="15:15">
      <c r="O126" s="101"/>
    </row>
    <row r="127" spans="15:15">
      <c r="O127" s="101"/>
    </row>
    <row r="128" spans="15:15">
      <c r="O128" s="101"/>
    </row>
    <row r="129" spans="15:15">
      <c r="O129" s="101"/>
    </row>
    <row r="130" spans="15:15">
      <c r="O130" s="101"/>
    </row>
    <row r="131" spans="15:15">
      <c r="O131" s="101"/>
    </row>
    <row r="132" spans="15:15">
      <c r="O132" s="101"/>
    </row>
    <row r="133" spans="15:15">
      <c r="O133" s="101"/>
    </row>
    <row r="134" spans="15:15">
      <c r="O134" s="101"/>
    </row>
    <row r="135" spans="15:15">
      <c r="O135" s="101"/>
    </row>
    <row r="136" spans="15:15">
      <c r="O136" s="101"/>
    </row>
    <row r="137" spans="15:15">
      <c r="O137" s="101"/>
    </row>
    <row r="138" spans="15:15">
      <c r="O138" s="101"/>
    </row>
    <row r="139" spans="15:15" ht="15" customHeight="1">
      <c r="O139" s="101"/>
    </row>
    <row r="140" spans="15:15">
      <c r="O140" s="101"/>
    </row>
    <row r="141" spans="15:15">
      <c r="O141" s="101"/>
    </row>
    <row r="142" spans="15:15">
      <c r="O142" s="101"/>
    </row>
    <row r="143" spans="15:15">
      <c r="O143" s="101"/>
    </row>
    <row r="144" spans="15:15">
      <c r="O144" s="101"/>
    </row>
    <row r="145" spans="15:15">
      <c r="O145" s="101"/>
    </row>
    <row r="146" spans="15:15">
      <c r="O146" s="101"/>
    </row>
    <row r="147" spans="15:15">
      <c r="O147" s="101"/>
    </row>
    <row r="148" spans="15:15">
      <c r="O148" s="101"/>
    </row>
    <row r="149" spans="15:15">
      <c r="O149" s="101"/>
    </row>
    <row r="150" spans="15:15">
      <c r="O150" s="101"/>
    </row>
    <row r="151" spans="15:15">
      <c r="O151" s="101"/>
    </row>
    <row r="152" spans="15:15">
      <c r="O152" s="101"/>
    </row>
    <row r="153" spans="15:15">
      <c r="O153" s="101"/>
    </row>
    <row r="154" spans="15:15" ht="15" customHeight="1">
      <c r="O154" s="101"/>
    </row>
    <row r="155" spans="15:15">
      <c r="O155" s="101"/>
    </row>
    <row r="156" spans="15:15">
      <c r="O156" s="101"/>
    </row>
    <row r="157" spans="15:15">
      <c r="O157" s="101"/>
    </row>
    <row r="158" spans="15:15">
      <c r="O158" s="101"/>
    </row>
    <row r="159" spans="15:15">
      <c r="O159" s="101"/>
    </row>
    <row r="160" spans="15:15">
      <c r="O160" s="101"/>
    </row>
    <row r="161" spans="15:15">
      <c r="O161" s="101"/>
    </row>
    <row r="162" spans="15:15">
      <c r="O162" s="101"/>
    </row>
    <row r="163" spans="15:15">
      <c r="O163" s="101"/>
    </row>
    <row r="164" spans="15:15">
      <c r="O164" s="101"/>
    </row>
    <row r="165" spans="15:15">
      <c r="O165" s="101"/>
    </row>
    <row r="166" spans="15:15">
      <c r="O166" s="101"/>
    </row>
    <row r="167" spans="15:15">
      <c r="O167" s="101"/>
    </row>
    <row r="168" spans="15:15">
      <c r="O168" s="101"/>
    </row>
    <row r="169" spans="15:15" ht="15" customHeight="1">
      <c r="O169" s="101"/>
    </row>
    <row r="170" spans="15:15">
      <c r="O170" s="101"/>
    </row>
    <row r="171" spans="15:15">
      <c r="O171" s="101"/>
    </row>
    <row r="172" spans="15:15">
      <c r="O172" s="101"/>
    </row>
    <row r="173" spans="15:15">
      <c r="O173" s="101"/>
    </row>
    <row r="174" spans="15:15">
      <c r="O174" s="101"/>
    </row>
    <row r="175" spans="15:15">
      <c r="O175" s="101"/>
    </row>
    <row r="176" spans="15:15">
      <c r="O176" s="101"/>
    </row>
    <row r="177" spans="15:15">
      <c r="O177" s="101"/>
    </row>
    <row r="178" spans="15:15">
      <c r="O178" s="101"/>
    </row>
    <row r="179" spans="15:15">
      <c r="O179" s="101"/>
    </row>
    <row r="180" spans="15:15">
      <c r="O180" s="101"/>
    </row>
    <row r="181" spans="15:15">
      <c r="O181" s="101"/>
    </row>
    <row r="182" spans="15:15">
      <c r="O182" s="101"/>
    </row>
    <row r="183" spans="15:15">
      <c r="O183" s="101"/>
    </row>
    <row r="184" spans="15:15" ht="15" customHeight="1">
      <c r="O184" s="101"/>
    </row>
    <row r="185" spans="15:15">
      <c r="O185" s="101"/>
    </row>
    <row r="186" spans="15:15">
      <c r="O186" s="101"/>
    </row>
    <row r="187" spans="15:15">
      <c r="O187" s="101"/>
    </row>
    <row r="188" spans="15:15">
      <c r="O188" s="101"/>
    </row>
    <row r="189" spans="15:15">
      <c r="O189" s="101"/>
    </row>
    <row r="190" spans="15:15">
      <c r="O190" s="101"/>
    </row>
    <row r="191" spans="15:15">
      <c r="O191" s="101"/>
    </row>
    <row r="192" spans="15:15">
      <c r="O192" s="101"/>
    </row>
    <row r="193" spans="15:15">
      <c r="O193" s="101"/>
    </row>
    <row r="194" spans="15:15">
      <c r="O194" s="101"/>
    </row>
    <row r="195" spans="15:15">
      <c r="O195" s="101"/>
    </row>
    <row r="196" spans="15:15">
      <c r="O196" s="101"/>
    </row>
    <row r="197" spans="15:15">
      <c r="O197" s="101"/>
    </row>
    <row r="198" spans="15:15">
      <c r="O198" s="101"/>
    </row>
    <row r="199" spans="15:15" ht="15" customHeight="1">
      <c r="O199" s="101"/>
    </row>
    <row r="200" spans="15:15">
      <c r="O200" s="101"/>
    </row>
    <row r="201" spans="15:15">
      <c r="O201" s="101"/>
    </row>
    <row r="202" spans="15:15">
      <c r="O202" s="101"/>
    </row>
    <row r="203" spans="15:15">
      <c r="O203" s="101"/>
    </row>
    <row r="204" spans="15:15">
      <c r="O204" s="101"/>
    </row>
    <row r="205" spans="15:15">
      <c r="O205" s="101"/>
    </row>
    <row r="206" spans="15:15">
      <c r="O206" s="101"/>
    </row>
    <row r="207" spans="15:15">
      <c r="O207" s="101"/>
    </row>
    <row r="208" spans="15:15">
      <c r="O208" s="101"/>
    </row>
    <row r="209" spans="15:15">
      <c r="O209" s="101"/>
    </row>
    <row r="210" spans="15:15">
      <c r="O210" s="101"/>
    </row>
    <row r="211" spans="15:15">
      <c r="O211" s="101"/>
    </row>
    <row r="212" spans="15:15">
      <c r="O212" s="101"/>
    </row>
    <row r="213" spans="15:15">
      <c r="O213" s="101"/>
    </row>
    <row r="214" spans="15:15" ht="15" customHeight="1">
      <c r="O214" s="101"/>
    </row>
    <row r="215" spans="15:15">
      <c r="O215" s="101"/>
    </row>
    <row r="216" spans="15:15">
      <c r="O216" s="101"/>
    </row>
    <row r="217" spans="15:15">
      <c r="O217" s="101"/>
    </row>
    <row r="218" spans="15:15">
      <c r="O218" s="101"/>
    </row>
    <row r="219" spans="15:15">
      <c r="O219" s="101"/>
    </row>
    <row r="220" spans="15:15">
      <c r="O220" s="101"/>
    </row>
    <row r="221" spans="15:15">
      <c r="O221" s="101"/>
    </row>
    <row r="222" spans="15:15">
      <c r="O222" s="101"/>
    </row>
    <row r="223" spans="15:15">
      <c r="O223" s="101"/>
    </row>
    <row r="224" spans="15:15">
      <c r="O224" s="101"/>
    </row>
    <row r="225" spans="15:15">
      <c r="O225" s="101"/>
    </row>
    <row r="226" spans="15:15">
      <c r="O226" s="101"/>
    </row>
    <row r="227" spans="15:15">
      <c r="O227" s="101"/>
    </row>
    <row r="228" spans="15:15">
      <c r="O228" s="101"/>
    </row>
    <row r="229" spans="15:15" ht="15" customHeight="1">
      <c r="O229" s="101"/>
    </row>
    <row r="230" spans="15:15">
      <c r="O230" s="101"/>
    </row>
    <row r="231" spans="15:15">
      <c r="O231" s="101"/>
    </row>
    <row r="232" spans="15:15">
      <c r="O232" s="101"/>
    </row>
    <row r="233" spans="15:15">
      <c r="O233" s="101"/>
    </row>
    <row r="234" spans="15:15">
      <c r="O234" s="101"/>
    </row>
    <row r="235" spans="15:15">
      <c r="O235" s="101"/>
    </row>
    <row r="236" spans="15:15">
      <c r="O236" s="101"/>
    </row>
    <row r="237" spans="15:15">
      <c r="O237" s="101"/>
    </row>
    <row r="238" spans="15:15">
      <c r="O238" s="101"/>
    </row>
    <row r="239" spans="15:15">
      <c r="O239" s="101"/>
    </row>
    <row r="240" spans="15:15">
      <c r="O240" s="101"/>
    </row>
    <row r="241" spans="15:15">
      <c r="O241" s="101"/>
    </row>
    <row r="242" spans="15:15">
      <c r="O242" s="101"/>
    </row>
    <row r="243" spans="15:15">
      <c r="O243" s="101"/>
    </row>
    <row r="244" spans="15:15" ht="15" customHeight="1">
      <c r="O244" s="101"/>
    </row>
    <row r="245" spans="15:15">
      <c r="O245" s="101"/>
    </row>
    <row r="246" spans="15:15">
      <c r="O246" s="101"/>
    </row>
    <row r="247" spans="15:15">
      <c r="O247" s="101"/>
    </row>
    <row r="248" spans="15:15">
      <c r="O248" s="101"/>
    </row>
    <row r="249" spans="15:15">
      <c r="O249" s="101"/>
    </row>
    <row r="250" spans="15:15">
      <c r="O250" s="101"/>
    </row>
    <row r="251" spans="15:15">
      <c r="O251" s="101"/>
    </row>
    <row r="252" spans="15:15">
      <c r="O252" s="101"/>
    </row>
    <row r="253" spans="15:15">
      <c r="O253" s="101"/>
    </row>
    <row r="254" spans="15:15">
      <c r="O254" s="101"/>
    </row>
    <row r="255" spans="15:15">
      <c r="O255" s="101"/>
    </row>
    <row r="256" spans="15:15">
      <c r="O256" s="101"/>
    </row>
    <row r="257" spans="15:15">
      <c r="O257" s="101"/>
    </row>
    <row r="258" spans="15:15">
      <c r="O258" s="101"/>
    </row>
    <row r="259" spans="15:15" ht="15" customHeight="1">
      <c r="O259" s="101"/>
    </row>
    <row r="260" spans="15:15">
      <c r="O260" s="101"/>
    </row>
    <row r="261" spans="15:15">
      <c r="O261" s="101"/>
    </row>
    <row r="262" spans="15:15">
      <c r="O262" s="101"/>
    </row>
    <row r="263" spans="15:15">
      <c r="O263" s="101"/>
    </row>
    <row r="264" spans="15:15">
      <c r="O264" s="101"/>
    </row>
    <row r="265" spans="15:15">
      <c r="O265" s="101"/>
    </row>
    <row r="266" spans="15:15">
      <c r="O266" s="101"/>
    </row>
    <row r="267" spans="15:15">
      <c r="O267" s="101"/>
    </row>
    <row r="268" spans="15:15">
      <c r="O268" s="101"/>
    </row>
    <row r="269" spans="15:15">
      <c r="O269" s="101"/>
    </row>
    <row r="270" spans="15:15">
      <c r="O270" s="101"/>
    </row>
    <row r="271" spans="15:15">
      <c r="O271" s="101"/>
    </row>
    <row r="272" spans="15:15">
      <c r="O272" s="101"/>
    </row>
    <row r="273" spans="15:15">
      <c r="O273" s="101"/>
    </row>
    <row r="274" spans="15:15" ht="15" customHeight="1">
      <c r="O274" s="101"/>
    </row>
    <row r="275" spans="15:15">
      <c r="O275" s="101"/>
    </row>
    <row r="276" spans="15:15">
      <c r="O276" s="101"/>
    </row>
    <row r="277" spans="15:15">
      <c r="O277" s="101"/>
    </row>
    <row r="278" spans="15:15">
      <c r="O278" s="101"/>
    </row>
    <row r="279" spans="15:15">
      <c r="O279" s="101"/>
    </row>
    <row r="280" spans="15:15">
      <c r="O280" s="101"/>
    </row>
    <row r="281" spans="15:15">
      <c r="O281" s="101"/>
    </row>
    <row r="282" spans="15:15">
      <c r="O282" s="101"/>
    </row>
    <row r="283" spans="15:15">
      <c r="O283" s="101"/>
    </row>
    <row r="284" spans="15:15">
      <c r="O284" s="101"/>
    </row>
    <row r="285" spans="15:15">
      <c r="O285" s="101"/>
    </row>
    <row r="286" spans="15:15">
      <c r="O286" s="101"/>
    </row>
    <row r="287" spans="15:15">
      <c r="O287" s="101"/>
    </row>
    <row r="288" spans="15:15">
      <c r="O288" s="101"/>
    </row>
    <row r="289" spans="15:15" ht="15" customHeight="1">
      <c r="O289" s="101"/>
    </row>
    <row r="290" spans="15:15">
      <c r="O290" s="101"/>
    </row>
    <row r="291" spans="15:15">
      <c r="O291" s="101"/>
    </row>
    <row r="292" spans="15:15">
      <c r="O292" s="101"/>
    </row>
    <row r="293" spans="15:15">
      <c r="O293" s="101"/>
    </row>
    <row r="294" spans="15:15">
      <c r="O294" s="101"/>
    </row>
    <row r="295" spans="15:15">
      <c r="O295" s="101"/>
    </row>
    <row r="296" spans="15:15">
      <c r="O296" s="101"/>
    </row>
    <row r="297" spans="15:15">
      <c r="O297" s="101"/>
    </row>
    <row r="298" spans="15:15">
      <c r="O298" s="101"/>
    </row>
    <row r="299" spans="15:15">
      <c r="O299" s="101"/>
    </row>
    <row r="300" spans="15:15">
      <c r="O300" s="101"/>
    </row>
    <row r="301" spans="15:15">
      <c r="O301" s="101"/>
    </row>
    <row r="302" spans="15:15">
      <c r="O302" s="101"/>
    </row>
    <row r="303" spans="15:15">
      <c r="O303" s="101"/>
    </row>
    <row r="304" spans="15:15" ht="15" customHeight="1">
      <c r="O304" s="101"/>
    </row>
    <row r="305" spans="15:15">
      <c r="O305" s="101"/>
    </row>
    <row r="306" spans="15:15">
      <c r="O306" s="101"/>
    </row>
    <row r="307" spans="15:15">
      <c r="O307" s="101"/>
    </row>
    <row r="308" spans="15:15">
      <c r="O308" s="101"/>
    </row>
    <row r="309" spans="15:15">
      <c r="O309" s="101"/>
    </row>
    <row r="310" spans="15:15">
      <c r="O310" s="101"/>
    </row>
    <row r="311" spans="15:15">
      <c r="O311" s="101"/>
    </row>
    <row r="312" spans="15:15">
      <c r="O312" s="101"/>
    </row>
    <row r="313" spans="15:15">
      <c r="O313" s="101"/>
    </row>
    <row r="314" spans="15:15">
      <c r="O314" s="101"/>
    </row>
    <row r="315" spans="15:15">
      <c r="O315" s="101"/>
    </row>
    <row r="316" spans="15:15">
      <c r="O316" s="101"/>
    </row>
    <row r="317" spans="15:15">
      <c r="O317" s="101"/>
    </row>
    <row r="318" spans="15:15">
      <c r="O318" s="101"/>
    </row>
    <row r="319" spans="15:15" ht="15" customHeight="1">
      <c r="O319" s="101"/>
    </row>
    <row r="320" spans="15:15">
      <c r="O320" s="101"/>
    </row>
    <row r="321" spans="15:15">
      <c r="O321" s="101"/>
    </row>
    <row r="322" spans="15:15">
      <c r="O322" s="101"/>
    </row>
    <row r="323" spans="15:15">
      <c r="O323" s="101"/>
    </row>
    <row r="324" spans="15:15">
      <c r="O324" s="101"/>
    </row>
    <row r="325" spans="15:15">
      <c r="O325" s="101"/>
    </row>
    <row r="326" spans="15:15">
      <c r="O326" s="101"/>
    </row>
    <row r="327" spans="15:15">
      <c r="O327" s="101"/>
    </row>
    <row r="328" spans="15:15">
      <c r="O328" s="101"/>
    </row>
    <row r="329" spans="15:15">
      <c r="O329" s="101"/>
    </row>
    <row r="330" spans="15:15">
      <c r="O330" s="101"/>
    </row>
    <row r="331" spans="15:15">
      <c r="O331" s="101"/>
    </row>
    <row r="332" spans="15:15">
      <c r="O332" s="101"/>
    </row>
    <row r="333" spans="15:15">
      <c r="O333" s="101"/>
    </row>
    <row r="334" spans="15:15" ht="15" customHeight="1">
      <c r="O334" s="101"/>
    </row>
    <row r="335" spans="15:15">
      <c r="O335" s="101"/>
    </row>
    <row r="336" spans="15:15">
      <c r="O336" s="101"/>
    </row>
    <row r="337" spans="15:15">
      <c r="O337" s="101"/>
    </row>
    <row r="338" spans="15:15">
      <c r="O338" s="101"/>
    </row>
    <row r="339" spans="15:15">
      <c r="O339" s="101"/>
    </row>
    <row r="340" spans="15:15">
      <c r="O340" s="101"/>
    </row>
    <row r="341" spans="15:15">
      <c r="O341" s="101"/>
    </row>
    <row r="342" spans="15:15">
      <c r="O342" s="101"/>
    </row>
    <row r="343" spans="15:15">
      <c r="O343" s="101"/>
    </row>
    <row r="344" spans="15:15">
      <c r="O344" s="101"/>
    </row>
    <row r="345" spans="15:15">
      <c r="O345" s="101"/>
    </row>
    <row r="346" spans="15:15">
      <c r="O346" s="101"/>
    </row>
    <row r="347" spans="15:15">
      <c r="O347" s="101"/>
    </row>
    <row r="348" spans="15:15">
      <c r="O348" s="101"/>
    </row>
    <row r="349" spans="15:15" ht="15" customHeight="1">
      <c r="O349" s="101"/>
    </row>
    <row r="350" spans="15:15">
      <c r="O350" s="101"/>
    </row>
    <row r="351" spans="15:15">
      <c r="O351" s="101"/>
    </row>
    <row r="352" spans="15:15">
      <c r="O352" s="101"/>
    </row>
    <row r="353" spans="15:15">
      <c r="O353" s="101"/>
    </row>
    <row r="354" spans="15:15">
      <c r="O354" s="101"/>
    </row>
    <row r="355" spans="15:15">
      <c r="O355" s="101"/>
    </row>
    <row r="356" spans="15:15">
      <c r="O356" s="101"/>
    </row>
    <row r="357" spans="15:15">
      <c r="O357" s="101"/>
    </row>
    <row r="358" spans="15:15">
      <c r="O358" s="101"/>
    </row>
    <row r="359" spans="15:15">
      <c r="O359" s="101"/>
    </row>
    <row r="360" spans="15:15">
      <c r="O360" s="101"/>
    </row>
    <row r="361" spans="15:15">
      <c r="O361" s="101"/>
    </row>
    <row r="362" spans="15:15">
      <c r="O362" s="101"/>
    </row>
    <row r="363" spans="15:15">
      <c r="O363" s="101"/>
    </row>
    <row r="364" spans="15:15" ht="15" customHeight="1">
      <c r="O364" s="101"/>
    </row>
    <row r="365" spans="15:15">
      <c r="O365" s="101"/>
    </row>
    <row r="366" spans="15:15">
      <c r="O366" s="101"/>
    </row>
    <row r="367" spans="15:15">
      <c r="O367" s="101"/>
    </row>
    <row r="368" spans="15:15">
      <c r="O368" s="101"/>
    </row>
    <row r="369" spans="15:15">
      <c r="O369" s="101"/>
    </row>
    <row r="370" spans="15:15">
      <c r="O370" s="101"/>
    </row>
    <row r="371" spans="15:15">
      <c r="O371" s="101"/>
    </row>
    <row r="372" spans="15:15">
      <c r="O372" s="101"/>
    </row>
    <row r="373" spans="15:15">
      <c r="O373" s="101"/>
    </row>
    <row r="374" spans="15:15">
      <c r="O374" s="101"/>
    </row>
    <row r="375" spans="15:15">
      <c r="O375" s="101"/>
    </row>
    <row r="376" spans="15:15">
      <c r="O376" s="101"/>
    </row>
    <row r="377" spans="15:15">
      <c r="O377" s="101"/>
    </row>
    <row r="378" spans="15:15">
      <c r="O378" s="101"/>
    </row>
    <row r="379" spans="15:15" ht="15" customHeight="1">
      <c r="O379" s="101"/>
    </row>
    <row r="380" spans="15:15">
      <c r="O380" s="101"/>
    </row>
    <row r="381" spans="15:15">
      <c r="O381" s="101"/>
    </row>
    <row r="382" spans="15:15">
      <c r="O382" s="101"/>
    </row>
    <row r="383" spans="15:15">
      <c r="O383" s="101"/>
    </row>
    <row r="384" spans="15:15">
      <c r="O384" s="101"/>
    </row>
    <row r="385" spans="15:15">
      <c r="O385" s="101"/>
    </row>
    <row r="386" spans="15:15">
      <c r="O386" s="101"/>
    </row>
    <row r="387" spans="15:15">
      <c r="O387" s="101"/>
    </row>
    <row r="388" spans="15:15">
      <c r="O388" s="101"/>
    </row>
    <row r="389" spans="15:15">
      <c r="O389" s="101"/>
    </row>
    <row r="390" spans="15:15">
      <c r="O390" s="101"/>
    </row>
    <row r="391" spans="15:15">
      <c r="O391" s="101"/>
    </row>
    <row r="392" spans="15:15">
      <c r="O392" s="101"/>
    </row>
    <row r="393" spans="15:15">
      <c r="O393" s="101"/>
    </row>
    <row r="394" spans="15:15" ht="15" customHeight="1">
      <c r="O394" s="101"/>
    </row>
    <row r="395" spans="15:15">
      <c r="O395" s="101"/>
    </row>
    <row r="396" spans="15:15">
      <c r="O396" s="101"/>
    </row>
    <row r="397" spans="15:15">
      <c r="O397" s="101"/>
    </row>
    <row r="398" spans="15:15">
      <c r="O398" s="101"/>
    </row>
    <row r="399" spans="15:15">
      <c r="O399" s="101"/>
    </row>
    <row r="400" spans="15:15">
      <c r="O400" s="101"/>
    </row>
    <row r="401" spans="15:15">
      <c r="O401" s="101"/>
    </row>
    <row r="402" spans="15:15">
      <c r="O402" s="101"/>
    </row>
    <row r="403" spans="15:15">
      <c r="O403" s="101"/>
    </row>
    <row r="404" spans="15:15">
      <c r="O404" s="101"/>
    </row>
    <row r="405" spans="15:15">
      <c r="O405" s="101"/>
    </row>
    <row r="406" spans="15:15">
      <c r="O406" s="101"/>
    </row>
    <row r="407" spans="15:15">
      <c r="O407" s="101"/>
    </row>
    <row r="408" spans="15:15">
      <c r="O408" s="101"/>
    </row>
    <row r="409" spans="15:15" ht="15" customHeight="1">
      <c r="O409" s="101"/>
    </row>
    <row r="410" spans="15:15">
      <c r="O410" s="101"/>
    </row>
    <row r="411" spans="15:15">
      <c r="O411" s="101"/>
    </row>
    <row r="412" spans="15:15">
      <c r="O412" s="101"/>
    </row>
    <row r="413" spans="15:15">
      <c r="O413" s="101"/>
    </row>
    <row r="414" spans="15:15">
      <c r="O414" s="101"/>
    </row>
    <row r="415" spans="15:15">
      <c r="O415" s="101"/>
    </row>
    <row r="416" spans="15:15">
      <c r="O416" s="101"/>
    </row>
    <row r="417" spans="15:15">
      <c r="O417" s="101"/>
    </row>
    <row r="418" spans="15:15">
      <c r="O418" s="101"/>
    </row>
    <row r="419" spans="15:15">
      <c r="O419" s="101"/>
    </row>
    <row r="420" spans="15:15">
      <c r="O420" s="101"/>
    </row>
    <row r="421" spans="15:15">
      <c r="O421" s="101"/>
    </row>
    <row r="422" spans="15:15">
      <c r="O422" s="101"/>
    </row>
    <row r="423" spans="15:15">
      <c r="O423" s="101"/>
    </row>
    <row r="424" spans="15:15" ht="15" customHeight="1">
      <c r="O424" s="101"/>
    </row>
    <row r="425" spans="15:15">
      <c r="O425" s="101"/>
    </row>
    <row r="426" spans="15:15">
      <c r="O426" s="101"/>
    </row>
    <row r="427" spans="15:15">
      <c r="O427" s="101"/>
    </row>
    <row r="428" spans="15:15">
      <c r="O428" s="101"/>
    </row>
    <row r="429" spans="15:15">
      <c r="O429" s="101"/>
    </row>
    <row r="430" spans="15:15">
      <c r="O430" s="101"/>
    </row>
    <row r="431" spans="15:15">
      <c r="O431" s="101"/>
    </row>
    <row r="432" spans="15:15">
      <c r="O432" s="101"/>
    </row>
    <row r="433" spans="15:15">
      <c r="O433" s="101"/>
    </row>
    <row r="434" spans="15:15">
      <c r="O434" s="101"/>
    </row>
    <row r="435" spans="15:15">
      <c r="O435" s="101"/>
    </row>
    <row r="436" spans="15:15">
      <c r="O436" s="101"/>
    </row>
    <row r="437" spans="15:15">
      <c r="O437" s="101"/>
    </row>
    <row r="438" spans="15:15">
      <c r="O438" s="101"/>
    </row>
  </sheetData>
  <mergeCells count="4">
    <mergeCell ref="A22:F22"/>
    <mergeCell ref="B4:F4"/>
    <mergeCell ref="A2:F2"/>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2:Q47"/>
  <sheetViews>
    <sheetView showGridLines="0" zoomScaleNormal="100" workbookViewId="0"/>
  </sheetViews>
  <sheetFormatPr defaultRowHeight="15"/>
  <cols>
    <col min="1" max="1" width="2.42578125" customWidth="1"/>
  </cols>
  <sheetData>
    <row r="2" spans="1:17" ht="15.75" customHeight="1">
      <c r="A2" s="19" t="s">
        <v>124</v>
      </c>
    </row>
    <row r="3" spans="1:17" ht="15.75" customHeight="1"/>
    <row r="4" spans="1:17" ht="15" customHeight="1"/>
    <row r="5" spans="1:17" ht="17.25" customHeight="1"/>
    <row r="15" spans="1:17" ht="15.75">
      <c r="A15" s="17"/>
      <c r="B15" s="17"/>
      <c r="C15" s="17"/>
      <c r="D15" s="17"/>
      <c r="E15" s="17"/>
      <c r="F15" s="17"/>
      <c r="G15" s="17"/>
      <c r="H15" s="17"/>
      <c r="I15" s="17"/>
      <c r="J15" s="17"/>
      <c r="K15" s="17"/>
      <c r="L15" s="17"/>
      <c r="M15" s="17"/>
      <c r="N15" s="17"/>
      <c r="O15" s="17"/>
      <c r="P15" s="16"/>
      <c r="Q15" s="16"/>
    </row>
    <row r="17" spans="1:17" ht="15.75">
      <c r="A17" s="17"/>
      <c r="B17" s="17"/>
      <c r="C17" s="17"/>
      <c r="D17" s="17"/>
      <c r="E17" s="17"/>
      <c r="F17" s="17"/>
      <c r="G17" s="17"/>
      <c r="H17" s="17"/>
      <c r="I17" s="17"/>
      <c r="J17" s="17"/>
      <c r="K17" s="17"/>
      <c r="L17" s="17"/>
      <c r="M17" s="17"/>
      <c r="N17" s="17"/>
      <c r="O17" s="17"/>
      <c r="P17" s="16"/>
      <c r="Q17" s="16"/>
    </row>
    <row r="18" spans="1:17" ht="15.75">
      <c r="A18" s="17"/>
      <c r="B18" s="17"/>
      <c r="C18" s="17"/>
      <c r="D18" s="17"/>
      <c r="E18" s="17"/>
      <c r="F18" s="17"/>
      <c r="G18" s="17"/>
      <c r="H18" s="17"/>
      <c r="I18" s="17"/>
      <c r="J18" s="17"/>
      <c r="K18" s="17"/>
      <c r="L18" s="17"/>
      <c r="M18" s="17"/>
      <c r="N18" s="17"/>
      <c r="O18" s="16"/>
      <c r="P18" s="16"/>
    </row>
    <row r="19" spans="1:17" ht="15.75">
      <c r="A19" s="17"/>
      <c r="B19" s="17"/>
      <c r="C19" s="17"/>
      <c r="D19" s="17"/>
      <c r="E19" s="17"/>
      <c r="F19" s="17"/>
      <c r="G19" s="17"/>
      <c r="H19" s="17"/>
      <c r="I19" s="17"/>
      <c r="J19" s="17"/>
      <c r="K19" s="17"/>
      <c r="L19" s="17"/>
      <c r="M19" s="17"/>
      <c r="N19" s="17"/>
      <c r="O19" s="16"/>
      <c r="P19" s="16"/>
    </row>
    <row r="20" spans="1:17" ht="15.75">
      <c r="A20" s="17"/>
      <c r="B20" s="17"/>
      <c r="C20" s="17"/>
      <c r="D20" s="17"/>
      <c r="E20" s="17"/>
      <c r="F20" s="17"/>
      <c r="G20" s="17"/>
      <c r="H20" s="17"/>
      <c r="I20" s="17"/>
      <c r="J20" s="17"/>
      <c r="K20" s="17"/>
      <c r="L20" s="17"/>
      <c r="M20" s="17"/>
      <c r="N20" s="17"/>
      <c r="O20" s="16"/>
      <c r="P20" s="16"/>
    </row>
    <row r="21" spans="1:17" ht="15.75">
      <c r="A21" s="17"/>
      <c r="B21" s="17"/>
      <c r="C21" s="17"/>
      <c r="D21" s="17"/>
      <c r="E21" s="17"/>
      <c r="F21" s="17"/>
      <c r="G21" s="17"/>
      <c r="H21" s="17"/>
      <c r="I21" s="17"/>
      <c r="J21" s="17"/>
      <c r="K21" s="17"/>
      <c r="L21" s="17"/>
      <c r="M21" s="17"/>
      <c r="N21" s="17"/>
      <c r="O21" s="16"/>
      <c r="P21" s="16"/>
    </row>
    <row r="22" spans="1:17" ht="15.75">
      <c r="A22" s="17"/>
      <c r="B22" s="17"/>
      <c r="C22" s="17"/>
      <c r="D22" s="17"/>
      <c r="E22" s="17"/>
      <c r="F22" s="17"/>
      <c r="G22" s="17"/>
      <c r="H22" s="17"/>
      <c r="I22" s="17"/>
      <c r="J22" s="17"/>
      <c r="K22" s="17"/>
      <c r="L22" s="17"/>
      <c r="M22" s="17"/>
      <c r="N22" s="17"/>
      <c r="O22" s="16"/>
      <c r="P22" s="16"/>
    </row>
    <row r="39" spans="2:17">
      <c r="B39" s="18"/>
      <c r="C39" s="19" t="s">
        <v>119</v>
      </c>
    </row>
    <row r="40" spans="2:17">
      <c r="B40" s="20"/>
      <c r="C40" s="19" t="s">
        <v>54</v>
      </c>
    </row>
    <row r="43" spans="2:17">
      <c r="B43" s="211" t="s">
        <v>197</v>
      </c>
    </row>
    <row r="44" spans="2:17">
      <c r="B44" s="226" t="s">
        <v>224</v>
      </c>
      <c r="C44" s="227"/>
      <c r="D44" s="227"/>
      <c r="E44" s="227"/>
      <c r="F44" s="227"/>
      <c r="G44" s="227"/>
      <c r="H44" s="227"/>
      <c r="I44" s="227"/>
      <c r="J44" s="227"/>
      <c r="K44" s="227"/>
      <c r="L44" s="227"/>
      <c r="M44" s="227"/>
      <c r="N44" s="227"/>
      <c r="O44" s="227"/>
      <c r="P44" s="227"/>
      <c r="Q44" s="227"/>
    </row>
    <row r="45" spans="2:17" ht="30" customHeight="1">
      <c r="B45" s="340" t="s">
        <v>255</v>
      </c>
      <c r="C45" s="341"/>
      <c r="D45" s="341"/>
      <c r="E45" s="341"/>
      <c r="F45" s="341"/>
      <c r="G45" s="341"/>
      <c r="H45" s="341"/>
      <c r="I45" s="341"/>
      <c r="J45" s="341"/>
      <c r="K45" s="341"/>
      <c r="L45" s="341"/>
      <c r="M45" s="341"/>
      <c r="N45" s="341"/>
      <c r="O45" s="341"/>
      <c r="P45" s="341"/>
      <c r="Q45" s="341"/>
    </row>
    <row r="46" spans="2:17" ht="71.25" customHeight="1">
      <c r="B46" s="340" t="s">
        <v>225</v>
      </c>
      <c r="C46" s="341"/>
      <c r="D46" s="341"/>
      <c r="E46" s="341"/>
      <c r="F46" s="341"/>
      <c r="G46" s="341"/>
      <c r="H46" s="341"/>
      <c r="I46" s="341"/>
      <c r="J46" s="341"/>
      <c r="K46" s="341"/>
      <c r="L46" s="341"/>
      <c r="M46" s="341"/>
      <c r="N46" s="341"/>
      <c r="O46" s="341"/>
      <c r="P46" s="341"/>
      <c r="Q46" s="341"/>
    </row>
    <row r="47" spans="2:17">
      <c r="B47" s="226" t="s">
        <v>226</v>
      </c>
      <c r="C47" s="227"/>
      <c r="D47" s="227"/>
      <c r="E47" s="227"/>
      <c r="F47" s="227"/>
      <c r="G47" s="227"/>
      <c r="H47" s="227"/>
      <c r="I47" s="227"/>
      <c r="J47" s="227"/>
      <c r="K47" s="227"/>
      <c r="L47" s="227"/>
      <c r="M47" s="227"/>
      <c r="N47" s="227"/>
      <c r="O47" s="227"/>
      <c r="P47" s="227"/>
      <c r="Q47" s="227"/>
    </row>
  </sheetData>
  <mergeCells count="2">
    <mergeCell ref="B46:Q46"/>
    <mergeCell ref="B45:Q45"/>
  </mergeCells>
  <pageMargins left="0.70866141732283472" right="0.70866141732283472" top="0.74803149606299213" bottom="0.74803149606299213" header="0.31496062992125984" footer="0.31496062992125984"/>
  <pageSetup paperSize="9" scale="74" orientation="landscape" r:id="rId1"/>
  <rowBreaks count="1" manualBreakCount="1">
    <brk id="41" max="19" man="1"/>
  </rowBreaks>
  <drawing r:id="rId2"/>
</worksheet>
</file>

<file path=xl/worksheets/sheet7.xml><?xml version="1.0" encoding="utf-8"?>
<worksheet xmlns="http://schemas.openxmlformats.org/spreadsheetml/2006/main" xmlns:r="http://schemas.openxmlformats.org/officeDocument/2006/relationships">
  <dimension ref="A1:H35"/>
  <sheetViews>
    <sheetView showGridLines="0" zoomScaleNormal="100" workbookViewId="0"/>
  </sheetViews>
  <sheetFormatPr defaultRowHeight="15"/>
  <cols>
    <col min="1" max="1" width="32.42578125" customWidth="1"/>
    <col min="2" max="3" width="28.7109375" customWidth="1"/>
    <col min="4" max="4" width="26.5703125" customWidth="1"/>
    <col min="17" max="20" width="13.42578125" customWidth="1"/>
    <col min="21" max="21" width="14.42578125" customWidth="1"/>
  </cols>
  <sheetData>
    <row r="1" spans="1:7" ht="17.25" customHeight="1"/>
    <row r="2" spans="1:7" ht="30.75" customHeight="1">
      <c r="A2" s="328" t="s">
        <v>211</v>
      </c>
      <c r="B2" s="328"/>
      <c r="C2" s="328"/>
      <c r="D2" s="328"/>
      <c r="E2" s="328"/>
      <c r="F2" s="84"/>
      <c r="G2" s="84"/>
    </row>
    <row r="23" spans="4:8">
      <c r="D23" s="72"/>
    </row>
    <row r="24" spans="4:8">
      <c r="D24" s="21"/>
    </row>
    <row r="25" spans="4:8">
      <c r="D25" s="21"/>
    </row>
    <row r="30" spans="4:8" ht="17.25" customHeight="1"/>
    <row r="31" spans="4:8" ht="17.25" customHeight="1"/>
    <row r="32" spans="4:8" ht="14.25" customHeight="1">
      <c r="H32" s="73"/>
    </row>
    <row r="33" spans="1:8" ht="18" customHeight="1">
      <c r="A33" s="211" t="s">
        <v>197</v>
      </c>
      <c r="H33" s="73"/>
    </row>
    <row r="34" spans="1:8" ht="31.5" customHeight="1">
      <c r="A34" s="342" t="s">
        <v>227</v>
      </c>
      <c r="B34" s="341"/>
      <c r="C34" s="341"/>
      <c r="D34" s="341"/>
      <c r="H34" s="73"/>
    </row>
    <row r="35" spans="1:8" ht="20.25" customHeight="1">
      <c r="A35" s="340" t="s">
        <v>228</v>
      </c>
      <c r="B35" s="340"/>
      <c r="C35" s="340"/>
      <c r="D35" s="340"/>
      <c r="E35" s="74"/>
      <c r="F35" s="74"/>
      <c r="G35" s="74"/>
      <c r="H35" s="73"/>
    </row>
  </sheetData>
  <mergeCells count="3">
    <mergeCell ref="A35:D35"/>
    <mergeCell ref="A34:D34"/>
    <mergeCell ref="A2:E2"/>
  </mergeCells>
  <pageMargins left="0.70866141732283472" right="0.70866141732283472" top="0.74803149606299213" bottom="0.74803149606299213" header="0.31496062992125984" footer="0.31496062992125984"/>
  <pageSetup paperSize="9" scale="58" orientation="landscape" horizontalDpi="90" verticalDpi="90" r:id="rId1"/>
  <drawing r:id="rId2"/>
</worksheet>
</file>

<file path=xl/worksheets/sheet8.xml><?xml version="1.0" encoding="utf-8"?>
<worksheet xmlns="http://schemas.openxmlformats.org/spreadsheetml/2006/main" xmlns:r="http://schemas.openxmlformats.org/officeDocument/2006/relationships">
  <dimension ref="A2:P20"/>
  <sheetViews>
    <sheetView showGridLines="0" workbookViewId="0">
      <selection activeCell="A23" sqref="A23"/>
    </sheetView>
  </sheetViews>
  <sheetFormatPr defaultRowHeight="14.25"/>
  <cols>
    <col min="1" max="1" width="24.5703125" style="19" customWidth="1"/>
    <col min="2" max="7" width="11.28515625" style="19" customWidth="1"/>
    <col min="8" max="8" width="0.7109375" style="19" customWidth="1"/>
    <col min="9" max="13" width="12.42578125" style="19" customWidth="1"/>
    <col min="14" max="14" width="23.5703125" style="19" customWidth="1"/>
    <col min="15" max="15" width="1.140625" style="19" customWidth="1"/>
    <col min="16" max="16" width="29.85546875" style="19" customWidth="1"/>
    <col min="17" max="16384" width="9.140625" style="19"/>
  </cols>
  <sheetData>
    <row r="2" spans="1:16">
      <c r="A2" s="328" t="s">
        <v>254</v>
      </c>
      <c r="B2" s="328"/>
      <c r="C2" s="328"/>
      <c r="D2" s="328"/>
      <c r="E2" s="328"/>
      <c r="F2" s="328"/>
      <c r="G2" s="328"/>
      <c r="H2" s="328"/>
      <c r="I2" s="328"/>
      <c r="J2" s="328"/>
      <c r="K2" s="328"/>
    </row>
    <row r="3" spans="1:16">
      <c r="A3" s="219"/>
      <c r="B3" s="219"/>
      <c r="C3" s="219"/>
      <c r="D3" s="219"/>
      <c r="E3" s="219"/>
      <c r="F3" s="219"/>
      <c r="G3" s="219"/>
      <c r="H3" s="219"/>
      <c r="I3" s="219"/>
      <c r="J3" s="219"/>
      <c r="K3" s="219"/>
    </row>
    <row r="4" spans="1:16" ht="15">
      <c r="A4" s="228"/>
      <c r="B4" s="345" t="s">
        <v>67</v>
      </c>
      <c r="C4" s="346"/>
      <c r="D4" s="346"/>
      <c r="E4" s="346"/>
      <c r="F4" s="346"/>
      <c r="G4" s="347"/>
      <c r="I4" s="348" t="s">
        <v>132</v>
      </c>
      <c r="J4" s="349"/>
      <c r="K4" s="349"/>
      <c r="L4" s="349"/>
      <c r="M4" s="349"/>
      <c r="N4" s="350"/>
      <c r="P4" s="343" t="s">
        <v>134</v>
      </c>
    </row>
    <row r="5" spans="1:16" ht="31.5" customHeight="1">
      <c r="A5" s="229" t="s">
        <v>52</v>
      </c>
      <c r="B5" s="230" t="s">
        <v>23</v>
      </c>
      <c r="C5" s="231" t="s">
        <v>28</v>
      </c>
      <c r="D5" s="231" t="s">
        <v>29</v>
      </c>
      <c r="E5" s="231" t="s">
        <v>30</v>
      </c>
      <c r="F5" s="231" t="s">
        <v>31</v>
      </c>
      <c r="G5" s="232" t="s">
        <v>131</v>
      </c>
      <c r="I5" s="233">
        <v>2010</v>
      </c>
      <c r="J5" s="234">
        <v>2011</v>
      </c>
      <c r="K5" s="234">
        <v>2012</v>
      </c>
      <c r="L5" s="234">
        <v>2013</v>
      </c>
      <c r="M5" s="234">
        <v>2014</v>
      </c>
      <c r="N5" s="235" t="s">
        <v>133</v>
      </c>
      <c r="P5" s="344"/>
    </row>
    <row r="6" spans="1:16" ht="18.75" customHeight="1">
      <c r="A6" s="112" t="s">
        <v>118</v>
      </c>
      <c r="B6" s="108">
        <v>16</v>
      </c>
      <c r="C6" s="108">
        <v>29</v>
      </c>
      <c r="D6" s="108">
        <v>34</v>
      </c>
      <c r="E6" s="108">
        <v>36</v>
      </c>
      <c r="F6" s="108">
        <v>33</v>
      </c>
      <c r="G6" s="109">
        <f>AVERAGE(B6:F6)</f>
        <v>29.6</v>
      </c>
      <c r="H6" s="32"/>
      <c r="I6" s="110">
        <v>372799.99999999994</v>
      </c>
      <c r="J6" s="110">
        <v>373760</v>
      </c>
      <c r="K6" s="110">
        <v>373190</v>
      </c>
      <c r="L6" s="110">
        <v>372209.99999999988</v>
      </c>
      <c r="M6" s="110">
        <v>371110</v>
      </c>
      <c r="N6" s="111">
        <f>AVERAGE(I6:M6)</f>
        <v>372614</v>
      </c>
      <c r="O6" s="32"/>
      <c r="P6" s="50">
        <f>(G6/N6)*100000</f>
        <v>7.9438775784055355</v>
      </c>
    </row>
    <row r="7" spans="1:16" ht="18.75" customHeight="1">
      <c r="A7" s="112" t="s">
        <v>33</v>
      </c>
      <c r="B7" s="108">
        <v>8</v>
      </c>
      <c r="C7" s="108">
        <v>7</v>
      </c>
      <c r="D7" s="108">
        <v>7</v>
      </c>
      <c r="E7" s="108">
        <v>7</v>
      </c>
      <c r="F7" s="108">
        <v>6</v>
      </c>
      <c r="G7" s="109">
        <f t="shared" ref="G7:G20" si="0">AVERAGE(B7:F7)</f>
        <v>7</v>
      </c>
      <c r="H7" s="32"/>
      <c r="I7" s="110">
        <v>113690</v>
      </c>
      <c r="J7" s="110">
        <v>113880.00000000001</v>
      </c>
      <c r="K7" s="110">
        <v>113710</v>
      </c>
      <c r="L7" s="110">
        <v>113870</v>
      </c>
      <c r="M7" s="110">
        <v>114030</v>
      </c>
      <c r="N7" s="111">
        <f t="shared" ref="N7:N19" si="1">AVERAGE(I7:M7)</f>
        <v>113836</v>
      </c>
      <c r="O7" s="32"/>
      <c r="P7" s="50">
        <f t="shared" ref="P7:P20" si="2">(G7/N7)*100000</f>
        <v>6.1491970905513194</v>
      </c>
    </row>
    <row r="8" spans="1:16" ht="18.75" customHeight="1">
      <c r="A8" s="112" t="s">
        <v>62</v>
      </c>
      <c r="B8" s="108">
        <v>12</v>
      </c>
      <c r="C8" s="108">
        <v>16</v>
      </c>
      <c r="D8" s="108">
        <v>15</v>
      </c>
      <c r="E8" s="108">
        <v>25</v>
      </c>
      <c r="F8" s="108">
        <v>16</v>
      </c>
      <c r="G8" s="109">
        <f t="shared" si="0"/>
        <v>16.8</v>
      </c>
      <c r="H8" s="32"/>
      <c r="I8" s="110">
        <v>151100.00000000003</v>
      </c>
      <c r="J8" s="110">
        <v>151410.00000000003</v>
      </c>
      <c r="K8" s="110">
        <v>150829.99999999997</v>
      </c>
      <c r="L8" s="110">
        <v>150270</v>
      </c>
      <c r="M8" s="110">
        <v>149940.00000000006</v>
      </c>
      <c r="N8" s="111">
        <f>AVERAGE(I8:M8)</f>
        <v>150710</v>
      </c>
      <c r="O8" s="32"/>
      <c r="P8" s="50">
        <f>(G8/N8)*100000</f>
        <v>11.14723641430562</v>
      </c>
    </row>
    <row r="9" spans="1:16" ht="18.75" customHeight="1">
      <c r="A9" s="112" t="s">
        <v>35</v>
      </c>
      <c r="B9" s="108">
        <v>29</v>
      </c>
      <c r="C9" s="108">
        <v>27</v>
      </c>
      <c r="D9" s="108">
        <v>34</v>
      </c>
      <c r="E9" s="108">
        <v>39</v>
      </c>
      <c r="F9" s="108">
        <v>32</v>
      </c>
      <c r="G9" s="109">
        <f t="shared" si="0"/>
        <v>32.200000000000003</v>
      </c>
      <c r="H9" s="32"/>
      <c r="I9" s="110">
        <v>362610</v>
      </c>
      <c r="J9" s="110">
        <v>365300.00000000006</v>
      </c>
      <c r="K9" s="110">
        <v>366219.99999999994</v>
      </c>
      <c r="L9" s="110">
        <v>366910.00000000012</v>
      </c>
      <c r="M9" s="110">
        <v>367260</v>
      </c>
      <c r="N9" s="111">
        <f t="shared" si="1"/>
        <v>365660</v>
      </c>
      <c r="O9" s="32"/>
      <c r="P9" s="50">
        <f t="shared" si="2"/>
        <v>8.8059946398293505</v>
      </c>
    </row>
    <row r="10" spans="1:16" ht="18.75" customHeight="1">
      <c r="A10" s="112" t="s">
        <v>42</v>
      </c>
      <c r="B10" s="108">
        <v>17</v>
      </c>
      <c r="C10" s="108">
        <v>23</v>
      </c>
      <c r="D10" s="108">
        <v>25</v>
      </c>
      <c r="E10" s="108">
        <v>26</v>
      </c>
      <c r="F10" s="108">
        <v>29</v>
      </c>
      <c r="G10" s="109">
        <f t="shared" si="0"/>
        <v>24</v>
      </c>
      <c r="H10" s="32"/>
      <c r="I10" s="110">
        <v>296019.99999999994</v>
      </c>
      <c r="J10" s="110">
        <v>298079.99999999994</v>
      </c>
      <c r="K10" s="110">
        <v>299100.00000000012</v>
      </c>
      <c r="L10" s="110">
        <v>299679.99999999988</v>
      </c>
      <c r="M10" s="110">
        <v>300410.00000000006</v>
      </c>
      <c r="N10" s="111">
        <f>AVERAGE(I10:M10)</f>
        <v>298658</v>
      </c>
      <c r="O10" s="32"/>
      <c r="P10" s="50">
        <f>(G10/N10)*100000</f>
        <v>8.0359474716900259</v>
      </c>
    </row>
    <row r="11" spans="1:16" ht="18.75" customHeight="1">
      <c r="A11" s="112" t="s">
        <v>38</v>
      </c>
      <c r="B11" s="108">
        <v>54</v>
      </c>
      <c r="C11" s="108">
        <v>49</v>
      </c>
      <c r="D11" s="108">
        <v>60</v>
      </c>
      <c r="E11" s="108">
        <v>65</v>
      </c>
      <c r="F11" s="108">
        <v>50</v>
      </c>
      <c r="G11" s="109">
        <f t="shared" si="0"/>
        <v>55.6</v>
      </c>
      <c r="H11" s="32"/>
      <c r="I11" s="110">
        <v>564850</v>
      </c>
      <c r="J11" s="110">
        <v>569580</v>
      </c>
      <c r="K11" s="110">
        <v>573420.00000000012</v>
      </c>
      <c r="L11" s="110">
        <v>579220.00000000012</v>
      </c>
      <c r="M11" s="110">
        <v>584240.00000000012</v>
      </c>
      <c r="N11" s="111">
        <f>AVERAGE(I11:M11)</f>
        <v>574262</v>
      </c>
      <c r="O11" s="32"/>
      <c r="P11" s="50">
        <f>(G11/N11)*100000</f>
        <v>9.6819918434442815</v>
      </c>
    </row>
    <row r="12" spans="1:16" ht="18.75" customHeight="1">
      <c r="A12" s="112" t="s">
        <v>36</v>
      </c>
      <c r="B12" s="108">
        <v>95</v>
      </c>
      <c r="C12" s="108">
        <v>83</v>
      </c>
      <c r="D12" s="108">
        <v>82</v>
      </c>
      <c r="E12" s="108">
        <v>83</v>
      </c>
      <c r="F12" s="108">
        <v>75</v>
      </c>
      <c r="G12" s="109">
        <f t="shared" si="0"/>
        <v>83.6</v>
      </c>
      <c r="H12" s="32"/>
      <c r="I12" s="110">
        <v>1127839.9999999998</v>
      </c>
      <c r="J12" s="110">
        <v>1135400.0000000005</v>
      </c>
      <c r="K12" s="110">
        <v>1137319.9999999998</v>
      </c>
      <c r="L12" s="110">
        <v>1137930.0000000005</v>
      </c>
      <c r="M12" s="110">
        <v>1142579.9999999998</v>
      </c>
      <c r="N12" s="111">
        <f t="shared" si="1"/>
        <v>1136214</v>
      </c>
      <c r="O12" s="32"/>
      <c r="P12" s="50">
        <f t="shared" si="2"/>
        <v>7.3577688710049332</v>
      </c>
    </row>
    <row r="13" spans="1:16" ht="18.75" customHeight="1">
      <c r="A13" s="112" t="s">
        <v>34</v>
      </c>
      <c r="B13" s="108">
        <v>27</v>
      </c>
      <c r="C13" s="108">
        <v>19</v>
      </c>
      <c r="D13" s="108">
        <v>27</v>
      </c>
      <c r="E13" s="108">
        <v>34</v>
      </c>
      <c r="F13" s="108">
        <v>39</v>
      </c>
      <c r="G13" s="109">
        <f t="shared" si="0"/>
        <v>29.2</v>
      </c>
      <c r="H13" s="32"/>
      <c r="I13" s="110">
        <v>319350.00000000006</v>
      </c>
      <c r="J13" s="110">
        <v>321660</v>
      </c>
      <c r="K13" s="110">
        <v>319810.00000000006</v>
      </c>
      <c r="L13" s="110">
        <v>320999.99999999994</v>
      </c>
      <c r="M13" s="110">
        <v>320760</v>
      </c>
      <c r="N13" s="111">
        <f t="shared" si="1"/>
        <v>320516</v>
      </c>
      <c r="O13" s="32"/>
      <c r="P13" s="50">
        <f t="shared" si="2"/>
        <v>9.1103096257285134</v>
      </c>
    </row>
    <row r="14" spans="1:16" ht="18.75" customHeight="1">
      <c r="A14" s="112" t="s">
        <v>37</v>
      </c>
      <c r="B14" s="108">
        <v>48</v>
      </c>
      <c r="C14" s="108">
        <v>30</v>
      </c>
      <c r="D14" s="108">
        <v>46</v>
      </c>
      <c r="E14" s="108">
        <v>29</v>
      </c>
      <c r="F14" s="108">
        <v>22</v>
      </c>
      <c r="G14" s="109">
        <f t="shared" si="0"/>
        <v>35</v>
      </c>
      <c r="H14" s="32"/>
      <c r="I14" s="110">
        <v>649459.99999999988</v>
      </c>
      <c r="J14" s="110">
        <v>651620</v>
      </c>
      <c r="K14" s="110">
        <v>652229.99999999977</v>
      </c>
      <c r="L14" s="110">
        <v>652579.99999999988</v>
      </c>
      <c r="M14" s="110">
        <v>653309.99999999988</v>
      </c>
      <c r="N14" s="111">
        <f t="shared" si="1"/>
        <v>651839.99999999988</v>
      </c>
      <c r="O14" s="32"/>
      <c r="P14" s="50">
        <f t="shared" si="2"/>
        <v>5.3694158075601388</v>
      </c>
    </row>
    <row r="15" spans="1:16" ht="18.75" customHeight="1">
      <c r="A15" s="112" t="s">
        <v>40</v>
      </c>
      <c r="B15" s="108">
        <v>60</v>
      </c>
      <c r="C15" s="108">
        <v>54</v>
      </c>
      <c r="D15" s="108">
        <v>50</v>
      </c>
      <c r="E15" s="108">
        <v>73</v>
      </c>
      <c r="F15" s="108">
        <v>66</v>
      </c>
      <c r="G15" s="109">
        <f t="shared" si="0"/>
        <v>60.6</v>
      </c>
      <c r="H15" s="32"/>
      <c r="I15" s="110">
        <v>825529.99999999977</v>
      </c>
      <c r="J15" s="110">
        <v>836610.00000000012</v>
      </c>
      <c r="K15" s="110">
        <v>843720.00000000012</v>
      </c>
      <c r="L15" s="110">
        <v>849700</v>
      </c>
      <c r="M15" s="110">
        <v>858089.99999999988</v>
      </c>
      <c r="N15" s="111">
        <f>AVERAGE(I15:M15)</f>
        <v>842730</v>
      </c>
      <c r="O15" s="32"/>
      <c r="P15" s="50">
        <f>(G15/N15)*100000</f>
        <v>7.1909152397565057</v>
      </c>
    </row>
    <row r="16" spans="1:16" ht="18.75" customHeight="1">
      <c r="A16" s="112" t="s">
        <v>39</v>
      </c>
      <c r="B16" s="108">
        <v>5</v>
      </c>
      <c r="C16" s="108">
        <v>5</v>
      </c>
      <c r="D16" s="108">
        <v>5</v>
      </c>
      <c r="E16" s="108">
        <v>3</v>
      </c>
      <c r="F16" s="108">
        <v>2</v>
      </c>
      <c r="G16" s="109">
        <f t="shared" si="0"/>
        <v>4</v>
      </c>
      <c r="H16" s="32"/>
      <c r="I16" s="110">
        <v>21220.000000000004</v>
      </c>
      <c r="J16" s="110">
        <v>21420</v>
      </c>
      <c r="K16" s="110">
        <v>21530.000000000004</v>
      </c>
      <c r="L16" s="110">
        <v>21569.999999999993</v>
      </c>
      <c r="M16" s="110">
        <v>21590</v>
      </c>
      <c r="N16" s="111">
        <f t="shared" si="1"/>
        <v>21466</v>
      </c>
      <c r="O16" s="32"/>
      <c r="P16" s="50">
        <f t="shared" si="2"/>
        <v>18.634119072020869</v>
      </c>
    </row>
    <row r="17" spans="1:16" ht="18.75" customHeight="1">
      <c r="A17" s="112" t="s">
        <v>45</v>
      </c>
      <c r="B17" s="108">
        <v>4</v>
      </c>
      <c r="C17" s="108">
        <v>6</v>
      </c>
      <c r="D17" s="108">
        <v>1</v>
      </c>
      <c r="E17" s="108">
        <v>1</v>
      </c>
      <c r="F17" s="108">
        <v>2</v>
      </c>
      <c r="G17" s="109">
        <f t="shared" si="0"/>
        <v>2.8</v>
      </c>
      <c r="H17" s="32"/>
      <c r="I17" s="110">
        <v>23059.999999999996</v>
      </c>
      <c r="J17" s="110">
        <v>23240</v>
      </c>
      <c r="K17" s="110">
        <v>23210</v>
      </c>
      <c r="L17" s="110">
        <v>23199.999999999996</v>
      </c>
      <c r="M17" s="110">
        <v>23230</v>
      </c>
      <c r="N17" s="111">
        <f>AVERAGE(I17:M17)</f>
        <v>23188</v>
      </c>
      <c r="O17" s="32"/>
      <c r="P17" s="50">
        <f>(G17/N17)*100000</f>
        <v>12.075211316198033</v>
      </c>
    </row>
    <row r="18" spans="1:16" ht="18.75" customHeight="1">
      <c r="A18" s="112" t="s">
        <v>41</v>
      </c>
      <c r="B18" s="108">
        <v>42</v>
      </c>
      <c r="C18" s="108">
        <v>42</v>
      </c>
      <c r="D18" s="108">
        <v>56</v>
      </c>
      <c r="E18" s="108">
        <v>50</v>
      </c>
      <c r="F18" s="108">
        <v>59</v>
      </c>
      <c r="G18" s="109">
        <f t="shared" si="0"/>
        <v>49.8</v>
      </c>
      <c r="H18" s="32"/>
      <c r="I18" s="110">
        <v>407070.00000000012</v>
      </c>
      <c r="J18" s="110">
        <v>410250</v>
      </c>
      <c r="K18" s="110">
        <v>411750</v>
      </c>
      <c r="L18" s="110">
        <v>412160</v>
      </c>
      <c r="M18" s="110">
        <v>413799.99999999988</v>
      </c>
      <c r="N18" s="111">
        <f t="shared" si="1"/>
        <v>411006</v>
      </c>
      <c r="O18" s="32"/>
      <c r="P18" s="50">
        <f t="shared" si="2"/>
        <v>12.116611436329396</v>
      </c>
    </row>
    <row r="19" spans="1:16" ht="18.75" customHeight="1">
      <c r="A19" s="112" t="s">
        <v>43</v>
      </c>
      <c r="B19" s="108">
        <v>5</v>
      </c>
      <c r="C19" s="108">
        <v>2</v>
      </c>
      <c r="D19" s="108">
        <v>3</v>
      </c>
      <c r="E19" s="108">
        <v>3</v>
      </c>
      <c r="F19" s="108">
        <v>0</v>
      </c>
      <c r="G19" s="109">
        <f t="shared" si="0"/>
        <v>2.6</v>
      </c>
      <c r="H19" s="32"/>
      <c r="I19" s="110">
        <v>27600.000000000007</v>
      </c>
      <c r="J19" s="110">
        <v>27689.999999999996</v>
      </c>
      <c r="K19" s="110">
        <v>27560</v>
      </c>
      <c r="L19" s="110">
        <v>27399.999999999996</v>
      </c>
      <c r="M19" s="110">
        <v>27250</v>
      </c>
      <c r="N19" s="111">
        <f t="shared" si="1"/>
        <v>27500</v>
      </c>
      <c r="O19" s="32"/>
      <c r="P19" s="50">
        <f t="shared" si="2"/>
        <v>9.454545454545455</v>
      </c>
    </row>
    <row r="20" spans="1:16">
      <c r="A20" s="236" t="s">
        <v>27</v>
      </c>
      <c r="B20" s="108">
        <v>422</v>
      </c>
      <c r="C20" s="108">
        <v>392</v>
      </c>
      <c r="D20" s="108">
        <v>445</v>
      </c>
      <c r="E20" s="108">
        <v>474</v>
      </c>
      <c r="F20" s="108">
        <v>431</v>
      </c>
      <c r="G20" s="109">
        <f t="shared" si="0"/>
        <v>432.8</v>
      </c>
      <c r="H20" s="32"/>
      <c r="I20" s="237">
        <f>SUM(I6:I19)</f>
        <v>5262200</v>
      </c>
      <c r="J20" s="237">
        <f>SUM(J6:J19)</f>
        <v>5299900.0000000009</v>
      </c>
      <c r="K20" s="237">
        <f>SUM(K6:K19)</f>
        <v>5313600</v>
      </c>
      <c r="L20" s="237">
        <f>SUM(L6:L19)</f>
        <v>5327700</v>
      </c>
      <c r="M20" s="237">
        <f>SUM(M6:M19)</f>
        <v>5347600</v>
      </c>
      <c r="N20" s="237">
        <f>AVERAGE(I20:M20)</f>
        <v>5310200</v>
      </c>
      <c r="O20" s="238"/>
      <c r="P20" s="50">
        <f t="shared" si="2"/>
        <v>8.1503521524613021</v>
      </c>
    </row>
  </sheetData>
  <mergeCells count="4">
    <mergeCell ref="P4:P5"/>
    <mergeCell ref="B4:G4"/>
    <mergeCell ref="I4:N4"/>
    <mergeCell ref="A2:K2"/>
  </mergeCells>
  <pageMargins left="0.7" right="0.7" top="0.75" bottom="0.75" header="0.3" footer="0.3"/>
  <pageSetup paperSize="9" orientation="portrait" horizontalDpi="90" verticalDpi="90" r:id="rId1"/>
  <ignoredErrors>
    <ignoredError sqref="B5:F5" numberStoredAsText="1"/>
    <ignoredError sqref="I20:M20" formulaRange="1"/>
  </ignoredErrors>
</worksheet>
</file>

<file path=xl/worksheets/sheet9.xml><?xml version="1.0" encoding="utf-8"?>
<worksheet xmlns="http://schemas.openxmlformats.org/spreadsheetml/2006/main" xmlns:r="http://schemas.openxmlformats.org/officeDocument/2006/relationships">
  <dimension ref="A1:AH28"/>
  <sheetViews>
    <sheetView showGridLines="0" workbookViewId="0"/>
  </sheetViews>
  <sheetFormatPr defaultRowHeight="15"/>
  <cols>
    <col min="1" max="1" width="14.42578125" customWidth="1"/>
    <col min="10" max="10" width="11" customWidth="1"/>
    <col min="11" max="11" width="14.5703125" customWidth="1"/>
    <col min="12" max="16" width="9.42578125" customWidth="1"/>
    <col min="17" max="17" width="16.85546875" style="1" customWidth="1"/>
    <col min="18" max="20" width="9.140625" style="1"/>
    <col min="21" max="21" width="7.28515625" style="1" customWidth="1"/>
    <col min="22" max="22" width="8" style="1" customWidth="1"/>
    <col min="23" max="28" width="9.140625" style="1"/>
  </cols>
  <sheetData>
    <row r="1" spans="1:34" ht="12" customHeight="1"/>
    <row r="2" spans="1:34" ht="31.5" customHeight="1">
      <c r="A2" s="328" t="s">
        <v>204</v>
      </c>
      <c r="B2" s="328"/>
      <c r="C2" s="328"/>
      <c r="D2" s="328"/>
      <c r="E2" s="328"/>
      <c r="F2" s="328"/>
      <c r="G2" s="328"/>
      <c r="H2" s="328"/>
      <c r="I2" s="328"/>
      <c r="J2" s="328"/>
      <c r="K2" s="328"/>
      <c r="AC2" s="7"/>
      <c r="AD2" s="7"/>
    </row>
    <row r="3" spans="1:34">
      <c r="N3" s="19"/>
      <c r="AC3" s="7"/>
      <c r="AD3" s="7"/>
    </row>
    <row r="4" spans="1:34" ht="15.75" customHeight="1">
      <c r="R4" s="351" t="s">
        <v>137</v>
      </c>
      <c r="S4" s="351"/>
      <c r="T4" s="351"/>
      <c r="U4" s="351"/>
      <c r="V4" s="351"/>
      <c r="W4" s="351"/>
      <c r="X4" s="351"/>
      <c r="Y4" s="351"/>
      <c r="Z4" s="351"/>
      <c r="AA4" s="351"/>
      <c r="AB4" s="351"/>
      <c r="AH4" s="119"/>
    </row>
    <row r="5" spans="1:34" ht="30" customHeight="1">
      <c r="Q5" s="89" t="s">
        <v>135</v>
      </c>
      <c r="R5" s="352" t="s">
        <v>49</v>
      </c>
      <c r="S5" s="352"/>
      <c r="T5" s="352" t="s">
        <v>51</v>
      </c>
      <c r="U5" s="352"/>
      <c r="V5" s="352" t="s">
        <v>50</v>
      </c>
      <c r="W5" s="352"/>
      <c r="X5" s="352" t="s">
        <v>136</v>
      </c>
      <c r="Y5" s="352"/>
      <c r="Z5" s="352" t="s">
        <v>26</v>
      </c>
      <c r="AA5" s="352"/>
      <c r="AB5" s="120" t="s">
        <v>27</v>
      </c>
      <c r="AH5" s="119"/>
    </row>
    <row r="6" spans="1:34">
      <c r="Q6" s="121" t="s">
        <v>23</v>
      </c>
      <c r="R6" s="122">
        <v>208</v>
      </c>
      <c r="S6" s="123">
        <v>0.50241545893719808</v>
      </c>
      <c r="T6" s="124">
        <v>83</v>
      </c>
      <c r="U6" s="123">
        <v>0.20048309178743959</v>
      </c>
      <c r="V6" s="124">
        <v>20</v>
      </c>
      <c r="W6" s="123">
        <v>4.8309178743961352E-2</v>
      </c>
      <c r="X6" s="124">
        <v>99</v>
      </c>
      <c r="Y6" s="123">
        <v>0.2391304347826087</v>
      </c>
      <c r="Z6" s="124">
        <v>4</v>
      </c>
      <c r="AA6" s="125">
        <v>9.6618357487922701E-3</v>
      </c>
      <c r="AB6" s="124">
        <v>414</v>
      </c>
      <c r="AH6" s="119"/>
    </row>
    <row r="7" spans="1:34" ht="15.75" customHeight="1">
      <c r="Q7" s="121">
        <v>2011</v>
      </c>
      <c r="R7" s="122">
        <v>206</v>
      </c>
      <c r="S7" s="123">
        <v>0.53785900783289819</v>
      </c>
      <c r="T7" s="124">
        <v>72</v>
      </c>
      <c r="U7" s="123">
        <v>0.18798955613577026</v>
      </c>
      <c r="V7" s="124">
        <v>34</v>
      </c>
      <c r="W7" s="123">
        <v>8.8772845953002624E-2</v>
      </c>
      <c r="X7" s="124">
        <v>70</v>
      </c>
      <c r="Y7" s="123">
        <v>0.18276762402088775</v>
      </c>
      <c r="Z7" s="124">
        <v>1</v>
      </c>
      <c r="AA7" s="125">
        <v>2.6109660574412537E-3</v>
      </c>
      <c r="AB7" s="124">
        <v>383</v>
      </c>
      <c r="AH7" s="119"/>
    </row>
    <row r="8" spans="1:34">
      <c r="Q8" s="121" t="s">
        <v>29</v>
      </c>
      <c r="R8" s="122">
        <v>199</v>
      </c>
      <c r="S8" s="123">
        <v>0.45537757437070936</v>
      </c>
      <c r="T8" s="124">
        <v>99</v>
      </c>
      <c r="U8" s="123">
        <v>0.22654462242562928</v>
      </c>
      <c r="V8" s="124">
        <v>54</v>
      </c>
      <c r="W8" s="123">
        <v>0.12356979405034325</v>
      </c>
      <c r="X8" s="124">
        <v>82</v>
      </c>
      <c r="Y8" s="123">
        <v>0.18764302059496568</v>
      </c>
      <c r="Z8" s="124">
        <v>3</v>
      </c>
      <c r="AA8" s="125">
        <v>6.8649885583524032E-3</v>
      </c>
      <c r="AB8" s="124">
        <v>437</v>
      </c>
      <c r="AH8" s="119"/>
    </row>
    <row r="9" spans="1:34">
      <c r="Q9" s="121" t="s">
        <v>30</v>
      </c>
      <c r="R9" s="122">
        <v>265</v>
      </c>
      <c r="S9" s="123">
        <v>0.56025369978858353</v>
      </c>
      <c r="T9" s="124">
        <v>79</v>
      </c>
      <c r="U9" s="123">
        <v>0.16701902748414377</v>
      </c>
      <c r="V9" s="124">
        <v>38</v>
      </c>
      <c r="W9" s="123">
        <v>8.033826638477802E-2</v>
      </c>
      <c r="X9" s="124">
        <v>87</v>
      </c>
      <c r="Y9" s="123">
        <v>0.1839323467230444</v>
      </c>
      <c r="Z9" s="124">
        <v>4</v>
      </c>
      <c r="AA9" s="125">
        <v>8.4566596194503175E-3</v>
      </c>
      <c r="AB9" s="124">
        <v>473</v>
      </c>
      <c r="AH9" s="119"/>
    </row>
    <row r="10" spans="1:34">
      <c r="Q10" s="121" t="s">
        <v>31</v>
      </c>
      <c r="R10" s="122">
        <v>271</v>
      </c>
      <c r="S10" s="123">
        <v>0.63170163170163174</v>
      </c>
      <c r="T10" s="124">
        <v>51</v>
      </c>
      <c r="U10" s="123">
        <v>0.11888111888111888</v>
      </c>
      <c r="V10" s="124">
        <v>39</v>
      </c>
      <c r="W10" s="123">
        <v>9.0909090909090912E-2</v>
      </c>
      <c r="X10" s="124">
        <v>67</v>
      </c>
      <c r="Y10" s="123">
        <v>0.15617715617715619</v>
      </c>
      <c r="Z10" s="124">
        <v>1</v>
      </c>
      <c r="AA10" s="125">
        <v>2.331002331002331E-3</v>
      </c>
      <c r="AB10" s="124">
        <v>429</v>
      </c>
      <c r="AH10" s="119"/>
    </row>
    <row r="11" spans="1:34">
      <c r="Q11" s="86"/>
      <c r="R11" s="86"/>
      <c r="S11" s="86"/>
      <c r="T11" s="86"/>
      <c r="U11" s="86"/>
      <c r="V11" s="86"/>
      <c r="W11" s="86"/>
      <c r="X11" s="86"/>
      <c r="Y11" s="86"/>
      <c r="Z11" s="86"/>
      <c r="AA11" s="86"/>
      <c r="AB11" s="86"/>
      <c r="AC11" s="117"/>
      <c r="AD11" s="117"/>
      <c r="AH11" s="119"/>
    </row>
    <row r="12" spans="1:34">
      <c r="R12" s="351" t="s">
        <v>141</v>
      </c>
      <c r="S12" s="351"/>
      <c r="T12" s="351"/>
      <c r="U12" s="351"/>
      <c r="V12" s="351"/>
      <c r="W12" s="351"/>
      <c r="X12" s="351"/>
      <c r="Y12" s="351"/>
      <c r="Z12" s="351"/>
      <c r="AA12" s="351"/>
      <c r="AB12" s="351"/>
      <c r="AC12" s="117"/>
      <c r="AD12" s="117"/>
    </row>
    <row r="13" spans="1:34" ht="30">
      <c r="Q13" s="89" t="s">
        <v>139</v>
      </c>
      <c r="R13" s="352" t="s">
        <v>138</v>
      </c>
      <c r="S13" s="352"/>
      <c r="T13" s="352" t="s">
        <v>51</v>
      </c>
      <c r="U13" s="352"/>
      <c r="V13" s="352" t="s">
        <v>50</v>
      </c>
      <c r="W13" s="352"/>
      <c r="X13" s="352" t="s">
        <v>136</v>
      </c>
      <c r="Y13" s="352"/>
      <c r="Z13" s="352" t="s">
        <v>26</v>
      </c>
      <c r="AA13" s="352"/>
      <c r="AB13" s="120" t="s">
        <v>27</v>
      </c>
      <c r="AC13" s="117"/>
      <c r="AD13" s="117"/>
    </row>
    <row r="14" spans="1:34">
      <c r="Q14" s="1" t="s">
        <v>23</v>
      </c>
      <c r="R14" s="1">
        <v>356</v>
      </c>
      <c r="S14" s="25">
        <v>0.85783132530120487</v>
      </c>
      <c r="T14" s="1">
        <v>25</v>
      </c>
      <c r="U14" s="25">
        <v>6.0240963855421686E-2</v>
      </c>
      <c r="V14" s="1">
        <v>13</v>
      </c>
      <c r="W14" s="25">
        <v>3.1325301204819272E-2</v>
      </c>
      <c r="X14" s="1">
        <v>13</v>
      </c>
      <c r="Y14" s="25">
        <v>3.1325301204819272E-2</v>
      </c>
      <c r="Z14" s="1">
        <v>8</v>
      </c>
      <c r="AA14" s="25">
        <v>1.9277108433734938E-2</v>
      </c>
      <c r="AB14" s="1">
        <v>415</v>
      </c>
      <c r="AC14" s="116"/>
      <c r="AD14" s="116"/>
    </row>
    <row r="15" spans="1:34">
      <c r="N15" s="19"/>
      <c r="P15" s="6"/>
      <c r="Q15" s="1" t="s">
        <v>28</v>
      </c>
      <c r="R15" s="1">
        <v>328</v>
      </c>
      <c r="S15" s="25">
        <v>0.85416666666666663</v>
      </c>
      <c r="T15" s="1">
        <v>23</v>
      </c>
      <c r="U15" s="25">
        <v>5.9895833333333329E-2</v>
      </c>
      <c r="V15" s="1">
        <v>17</v>
      </c>
      <c r="W15" s="25">
        <v>4.4270833333333329E-2</v>
      </c>
      <c r="X15" s="1">
        <v>12</v>
      </c>
      <c r="Y15" s="25">
        <v>3.125E-2</v>
      </c>
      <c r="Z15" s="1">
        <v>4</v>
      </c>
      <c r="AA15" s="25">
        <v>1.0416666666666668E-2</v>
      </c>
      <c r="AB15" s="1">
        <v>384</v>
      </c>
      <c r="AC15" s="116"/>
      <c r="AD15" s="116"/>
    </row>
    <row r="16" spans="1:34">
      <c r="P16" s="6"/>
      <c r="Q16" s="1" t="s">
        <v>29</v>
      </c>
      <c r="R16" s="1">
        <v>371</v>
      </c>
      <c r="S16" s="25">
        <v>0.84897025171624718</v>
      </c>
      <c r="T16" s="1">
        <v>33</v>
      </c>
      <c r="U16" s="25">
        <v>7.5514874141876437E-2</v>
      </c>
      <c r="V16" s="1">
        <v>20</v>
      </c>
      <c r="W16" s="25">
        <v>4.5766590389016024E-2</v>
      </c>
      <c r="X16" s="1">
        <v>10</v>
      </c>
      <c r="Y16" s="25">
        <v>2.2883295194508012E-2</v>
      </c>
      <c r="Z16" s="1">
        <v>3</v>
      </c>
      <c r="AA16" s="25">
        <v>6.8649885583524032E-3</v>
      </c>
      <c r="AB16" s="1">
        <v>437</v>
      </c>
      <c r="AC16" s="4"/>
      <c r="AD16" s="5"/>
    </row>
    <row r="17" spans="1:30">
      <c r="P17" s="6"/>
      <c r="Q17" s="1" t="s">
        <v>30</v>
      </c>
      <c r="R17" s="1">
        <v>394</v>
      </c>
      <c r="S17" s="25">
        <v>0.83298097251585623</v>
      </c>
      <c r="T17" s="1">
        <v>29</v>
      </c>
      <c r="U17" s="25">
        <v>6.13107822410148E-2</v>
      </c>
      <c r="V17" s="1">
        <v>16</v>
      </c>
      <c r="W17" s="25">
        <v>3.382663847780127E-2</v>
      </c>
      <c r="X17" s="1">
        <v>19</v>
      </c>
      <c r="Y17" s="25">
        <v>4.016913319238901E-2</v>
      </c>
      <c r="Z17" s="1">
        <v>15</v>
      </c>
      <c r="AA17" s="25">
        <v>3.1712473572938688E-2</v>
      </c>
      <c r="AB17" s="1">
        <v>473</v>
      </c>
      <c r="AC17" s="4"/>
      <c r="AD17" s="5"/>
    </row>
    <row r="18" spans="1:30">
      <c r="P18" s="6"/>
      <c r="Q18" s="1" t="s">
        <v>31</v>
      </c>
      <c r="R18" s="1">
        <v>364</v>
      </c>
      <c r="S18" s="25">
        <v>0.84848484848484851</v>
      </c>
      <c r="T18" s="1">
        <v>22</v>
      </c>
      <c r="U18" s="25">
        <v>5.1282051282051287E-2</v>
      </c>
      <c r="V18" s="1">
        <v>16</v>
      </c>
      <c r="W18" s="25">
        <v>3.7296037296037296E-2</v>
      </c>
      <c r="X18" s="1">
        <v>16</v>
      </c>
      <c r="Y18" s="25">
        <v>3.7296037296037296E-2</v>
      </c>
      <c r="Z18" s="1">
        <v>11</v>
      </c>
      <c r="AA18" s="25">
        <v>2.5641025641025644E-2</v>
      </c>
      <c r="AB18" s="1">
        <v>429</v>
      </c>
      <c r="AC18" s="4"/>
      <c r="AD18" s="5"/>
    </row>
    <row r="19" spans="1:30">
      <c r="P19" s="6"/>
      <c r="Q19" s="3"/>
      <c r="R19" s="4"/>
      <c r="S19" s="3"/>
      <c r="T19" s="2"/>
      <c r="U19" s="3"/>
      <c r="V19" s="4"/>
      <c r="W19" s="3"/>
      <c r="X19" s="4"/>
      <c r="Y19" s="3"/>
      <c r="Z19" s="4"/>
      <c r="AA19" s="3"/>
      <c r="AB19" s="4"/>
      <c r="AC19" s="4"/>
      <c r="AD19" s="5"/>
    </row>
    <row r="20" spans="1:30">
      <c r="P20" s="6"/>
      <c r="Q20" s="3"/>
      <c r="R20" s="4"/>
      <c r="S20" s="3"/>
      <c r="T20" s="2"/>
      <c r="U20" s="3"/>
      <c r="V20" s="4"/>
      <c r="W20" s="3"/>
      <c r="X20" s="4"/>
      <c r="Y20" s="3"/>
      <c r="Z20" s="4"/>
      <c r="AA20" s="3"/>
      <c r="AB20" s="4"/>
      <c r="AC20" s="4"/>
      <c r="AD20" s="5"/>
    </row>
    <row r="21" spans="1:30">
      <c r="P21" s="6"/>
      <c r="Q21" s="86"/>
      <c r="R21" s="86"/>
      <c r="S21" s="86"/>
      <c r="T21" s="86"/>
      <c r="U21" s="86"/>
      <c r="V21" s="86"/>
      <c r="W21" s="86"/>
      <c r="X21" s="86"/>
      <c r="Y21" s="86"/>
      <c r="Z21" s="86"/>
      <c r="AA21" s="86"/>
      <c r="AB21" s="86"/>
      <c r="AC21" s="86"/>
      <c r="AD21" s="86"/>
    </row>
    <row r="22" spans="1:30">
      <c r="P22" s="6"/>
      <c r="Q22" s="86"/>
      <c r="R22" s="86"/>
      <c r="S22" s="86"/>
      <c r="T22" s="86"/>
      <c r="U22" s="86"/>
      <c r="V22" s="86"/>
      <c r="W22" s="86"/>
      <c r="X22" s="86"/>
      <c r="Y22" s="86"/>
      <c r="Z22" s="86"/>
      <c r="AA22" s="86"/>
      <c r="AB22" s="86"/>
      <c r="AC22" s="86"/>
      <c r="AD22" s="86"/>
    </row>
    <row r="23" spans="1:30">
      <c r="P23" s="6"/>
      <c r="Q23" s="116"/>
      <c r="R23" s="116"/>
      <c r="S23" s="116"/>
      <c r="T23" s="116"/>
      <c r="U23" s="116"/>
      <c r="V23" s="116"/>
      <c r="W23" s="116"/>
      <c r="X23" s="116"/>
      <c r="Y23" s="116"/>
      <c r="Z23" s="116"/>
      <c r="AA23" s="116"/>
      <c r="AB23" s="116"/>
      <c r="AC23" s="116"/>
      <c r="AD23" s="116"/>
    </row>
    <row r="24" spans="1:30">
      <c r="P24" s="6"/>
      <c r="Q24" s="116"/>
      <c r="R24" s="116"/>
      <c r="S24" s="116"/>
      <c r="T24" s="85"/>
      <c r="U24" s="86"/>
      <c r="V24" s="116"/>
      <c r="W24" s="116"/>
      <c r="X24" s="116"/>
      <c r="Y24" s="116"/>
      <c r="Z24" s="116"/>
      <c r="AA24" s="116"/>
      <c r="AB24" s="116"/>
      <c r="AC24" s="116"/>
      <c r="AD24" s="116"/>
    </row>
    <row r="25" spans="1:30">
      <c r="A25" s="211" t="s">
        <v>197</v>
      </c>
      <c r="P25" s="6"/>
      <c r="Q25" s="116"/>
      <c r="R25" s="116"/>
      <c r="S25" s="116"/>
      <c r="T25" s="85"/>
      <c r="U25" s="202"/>
      <c r="V25" s="116"/>
      <c r="W25" s="116"/>
      <c r="X25" s="116"/>
      <c r="Y25" s="116"/>
      <c r="Z25" s="116"/>
      <c r="AA25" s="116"/>
      <c r="AB25" s="116"/>
      <c r="AC25" s="116"/>
      <c r="AD25" s="116"/>
    </row>
    <row r="26" spans="1:30" ht="31.5" customHeight="1">
      <c r="A26" s="353" t="s">
        <v>229</v>
      </c>
      <c r="B26" s="341"/>
      <c r="C26" s="341"/>
      <c r="D26" s="341"/>
      <c r="E26" s="341"/>
      <c r="F26" s="341"/>
      <c r="G26" s="341"/>
      <c r="H26" s="341"/>
      <c r="I26" s="341"/>
      <c r="J26" s="341"/>
      <c r="K26" s="341"/>
    </row>
    <row r="27" spans="1:30" ht="46.5" customHeight="1">
      <c r="A27" s="340" t="s">
        <v>230</v>
      </c>
      <c r="B27" s="341"/>
      <c r="C27" s="341"/>
      <c r="D27" s="341"/>
      <c r="E27" s="341"/>
      <c r="F27" s="341"/>
      <c r="G27" s="341"/>
      <c r="H27" s="341"/>
      <c r="I27" s="341"/>
      <c r="J27" s="341"/>
      <c r="K27" s="341"/>
    </row>
    <row r="28" spans="1:30">
      <c r="A28" s="340" t="s">
        <v>231</v>
      </c>
      <c r="B28" s="341"/>
      <c r="C28" s="341"/>
      <c r="D28" s="341"/>
      <c r="E28" s="341"/>
      <c r="F28" s="341"/>
      <c r="G28" s="341"/>
      <c r="H28" s="341"/>
      <c r="I28" s="341"/>
      <c r="J28" s="341"/>
      <c r="K28" s="341"/>
    </row>
  </sheetData>
  <mergeCells count="16">
    <mergeCell ref="A2:K2"/>
    <mergeCell ref="R4:AB4"/>
    <mergeCell ref="R5:S5"/>
    <mergeCell ref="T5:U5"/>
    <mergeCell ref="V5:W5"/>
    <mergeCell ref="X5:Y5"/>
    <mergeCell ref="Z5:AA5"/>
    <mergeCell ref="A28:K28"/>
    <mergeCell ref="R12:AB12"/>
    <mergeCell ref="R13:S13"/>
    <mergeCell ref="T13:U13"/>
    <mergeCell ref="V13:W13"/>
    <mergeCell ref="X13:Y13"/>
    <mergeCell ref="Z13:AA13"/>
    <mergeCell ref="A26:K26"/>
    <mergeCell ref="A27:K27"/>
  </mergeCells>
  <pageMargins left="0.70866141732283472" right="0.70866141732283472" top="0.74803149606299213" bottom="0.74803149606299213" header="0.31496062992125984" footer="0.31496062992125984"/>
  <pageSetup paperSize="9" orientation="landscape" r:id="rId1"/>
  <ignoredErrors>
    <ignoredError sqref="Q6:Q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10</vt:i4>
      </vt:variant>
    </vt:vector>
  </HeadingPairs>
  <TitlesOfParts>
    <vt:vector size="36" baseType="lpstr">
      <vt:lpstr>List of Tables &amp; Charts</vt:lpstr>
      <vt:lpstr>Table 1</vt:lpstr>
      <vt:lpstr>Table 2</vt:lpstr>
      <vt:lpstr>Table 3</vt:lpstr>
      <vt:lpstr>Table 4</vt:lpstr>
      <vt:lpstr>Figure 1</vt:lpstr>
      <vt:lpstr>Figure 2 Incidence (Map)</vt:lpstr>
      <vt:lpstr>Figure 2 DATA (web only)</vt:lpstr>
      <vt:lpstr>Chart 1</vt:lpstr>
      <vt:lpstr>Chart 1 DATA (web only)</vt:lpstr>
      <vt:lpstr>Chart 2</vt:lpstr>
      <vt:lpstr>Chart 2 DATA (web only)</vt:lpstr>
      <vt:lpstr>Chart 3</vt:lpstr>
      <vt:lpstr>Chart3 DATA (web only)</vt:lpstr>
      <vt:lpstr>Chart 4</vt:lpstr>
      <vt:lpstr>Chart4 DATA (web only)</vt:lpstr>
      <vt:lpstr>Chart 5</vt:lpstr>
      <vt:lpstr>Chart5 DATA (Web only)</vt:lpstr>
      <vt:lpstr>Chart 6</vt:lpstr>
      <vt:lpstr>Chart6 DATA (Web only)</vt:lpstr>
      <vt:lpstr>Chart 7</vt:lpstr>
      <vt:lpstr>Chart 7 DATA (Web only)</vt:lpstr>
      <vt:lpstr>Chart 8</vt:lpstr>
      <vt:lpstr>Chart 8 DATA (Web Only)</vt:lpstr>
      <vt:lpstr>Chart 9</vt:lpstr>
      <vt:lpstr>Chart 9 DATA (Web Only)</vt:lpstr>
      <vt:lpstr>'Chart 1'!Print_Area</vt:lpstr>
      <vt:lpstr>'Chart 2'!Print_Area</vt:lpstr>
      <vt:lpstr>'Chart 3'!Print_Area</vt:lpstr>
      <vt:lpstr>'Chart 4'!Print_Area</vt:lpstr>
      <vt:lpstr>'Chart 7'!Print_Area</vt:lpstr>
      <vt:lpstr>'Chart 8'!Print_Area</vt:lpstr>
      <vt:lpstr>'Figure 1'!Print_Area</vt:lpstr>
      <vt:lpstr>'Table 1'!Print_Area</vt:lpstr>
      <vt:lpstr>'Table 2'!Print_Area</vt:lpstr>
      <vt:lpstr>'Table 3'!Print_Area</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amandg02</dc:creator>
  <cp:lastModifiedBy>amandg02</cp:lastModifiedBy>
  <cp:lastPrinted>2015-07-14T09:44:38Z</cp:lastPrinted>
  <dcterms:created xsi:type="dcterms:W3CDTF">2015-05-06T08:42:44Z</dcterms:created>
  <dcterms:modified xsi:type="dcterms:W3CDTF">2015-08-20T11:21:17Z</dcterms:modified>
</cp:coreProperties>
</file>